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245" windowWidth="14805" windowHeight="6870" tabRatio="937" firstSheet="14" activeTab="24"/>
  </bookViews>
  <sheets>
    <sheet name="Математика" sheetId="28" r:id="rId1"/>
    <sheet name="Русский язык" sheetId="4" r:id="rId2"/>
    <sheet name="Английский язык" sheetId="2" r:id="rId3"/>
    <sheet name="Немецкий язык" sheetId="3" r:id="rId4"/>
    <sheet name="Французский язык" sheetId="5" r:id="rId5"/>
    <sheet name="Испанский язык" sheetId="6" r:id="rId6"/>
    <sheet name="Китайский язык" sheetId="7" r:id="rId7"/>
    <sheet name="Итальянский" sheetId="27" r:id="rId8"/>
    <sheet name="Информатика и ИКТ" sheetId="8" r:id="rId9"/>
    <sheet name="Физика" sheetId="9" r:id="rId10"/>
    <sheet name="Химия" sheetId="10" r:id="rId11"/>
    <sheet name="Биология" sheetId="11" r:id="rId12"/>
    <sheet name="Экология" sheetId="12" r:id="rId13"/>
    <sheet name="География" sheetId="13" r:id="rId14"/>
    <sheet name="Астрономия" sheetId="14" r:id="rId15"/>
    <sheet name="Литература" sheetId="15" r:id="rId16"/>
    <sheet name="История" sheetId="16" r:id="rId17"/>
    <sheet name="Обществознание" sheetId="17" r:id="rId18"/>
    <sheet name="Экономика" sheetId="18" r:id="rId19"/>
    <sheet name="Право" sheetId="19" r:id="rId20"/>
    <sheet name="МХК" sheetId="20" r:id="rId21"/>
    <sheet name="Физическая культура" sheetId="21" r:id="rId22"/>
    <sheet name="Труд (технология)" sheetId="22" r:id="rId23"/>
    <sheet name="ОБЗР" sheetId="23" r:id="rId24"/>
    <sheet name="СВОД" sheetId="24" r:id="rId25"/>
    <sheet name="Участия" sheetId="25" r:id="rId26"/>
    <sheet name="% участников" sheetId="29" r:id="rId27"/>
  </sheets>
  <calcPr calcId="144525"/>
</workbook>
</file>

<file path=xl/calcChain.xml><?xml version="1.0" encoding="utf-8"?>
<calcChain xmlns="http://schemas.openxmlformats.org/spreadsheetml/2006/main">
  <c r="F3" i="29"/>
  <c r="J4" i="25" l="1"/>
  <c r="AD4" s="1"/>
  <c r="AT5" i="24" l="1"/>
  <c r="AV5" s="1"/>
  <c r="AC5"/>
  <c r="B5"/>
  <c r="Z5" l="1"/>
  <c r="AB5" s="1"/>
  <c r="I5"/>
  <c r="F5"/>
  <c r="H5" s="1"/>
  <c r="G3" i="29" l="1"/>
  <c r="AJ4" i="4" l="1"/>
  <c r="AJ4" i="28"/>
  <c r="AI4" i="4" l="1"/>
  <c r="AI4" i="28"/>
  <c r="AH4" i="23"/>
  <c r="AG4"/>
  <c r="AF4"/>
  <c r="AE4"/>
  <c r="AH4" i="22"/>
  <c r="AG4"/>
  <c r="AF4"/>
  <c r="AE4"/>
  <c r="AH4" i="21"/>
  <c r="AG4"/>
  <c r="AF4"/>
  <c r="AE4"/>
  <c r="AH4" i="20"/>
  <c r="AG4"/>
  <c r="AF4"/>
  <c r="AE4"/>
  <c r="AH4" i="19"/>
  <c r="AG4"/>
  <c r="AF4"/>
  <c r="AE4"/>
  <c r="AH4" i="18"/>
  <c r="AG4"/>
  <c r="AF4"/>
  <c r="AE4"/>
  <c r="AH4" i="17"/>
  <c r="AG4"/>
  <c r="AF4"/>
  <c r="AE4"/>
  <c r="AH4" i="16"/>
  <c r="AG4"/>
  <c r="AF4"/>
  <c r="AE4"/>
  <c r="AH4" i="15"/>
  <c r="AG4"/>
  <c r="AF4"/>
  <c r="AE4"/>
  <c r="AH4" i="14"/>
  <c r="AG4"/>
  <c r="AF4"/>
  <c r="AE4"/>
  <c r="AH4" i="13"/>
  <c r="AG4"/>
  <c r="AF4"/>
  <c r="AE4"/>
  <c r="AH4" i="12"/>
  <c r="AG4"/>
  <c r="AF4"/>
  <c r="AE4"/>
  <c r="AH4" i="11"/>
  <c r="AG4"/>
  <c r="AF4"/>
  <c r="AE4"/>
  <c r="AH4" i="10"/>
  <c r="AG4"/>
  <c r="AF4"/>
  <c r="AE4"/>
  <c r="AH4" i="9"/>
  <c r="AG4"/>
  <c r="AF4"/>
  <c r="AE4"/>
  <c r="AH4" i="8"/>
  <c r="AG4"/>
  <c r="AF4"/>
  <c r="AE4"/>
  <c r="AH4" i="27"/>
  <c r="AG4"/>
  <c r="AF4"/>
  <c r="AE4"/>
  <c r="AH4" i="7"/>
  <c r="AG4"/>
  <c r="AF4"/>
  <c r="AE4"/>
  <c r="AH4" i="6"/>
  <c r="AG4"/>
  <c r="AF4"/>
  <c r="AE4"/>
  <c r="AH4" i="5"/>
  <c r="AG4"/>
  <c r="AF4"/>
  <c r="AE4"/>
  <c r="AH4" i="3"/>
  <c r="AG4"/>
  <c r="AF4"/>
  <c r="AE4"/>
  <c r="AF4" i="2"/>
  <c r="AG4"/>
  <c r="AH4"/>
  <c r="AE4"/>
  <c r="AL4" i="4"/>
  <c r="AK4"/>
  <c r="AK4" i="28"/>
  <c r="AL4"/>
</calcChain>
</file>

<file path=xl/sharedStrings.xml><?xml version="1.0" encoding="utf-8"?>
<sst xmlns="http://schemas.openxmlformats.org/spreadsheetml/2006/main" count="1155" uniqueCount="91">
  <si>
    <t>Район</t>
  </si>
  <si>
    <t>Лысогорский</t>
  </si>
  <si>
    <t>Всего общеобразовательных учреждений в статусе юридического лица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</si>
  <si>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</si>
  <si>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</si>
  <si>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</si>
  <si>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</si>
  <si>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</si>
  <si>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</si>
  <si>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</si>
  <si>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</si>
  <si>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Математика</t>
  </si>
  <si>
    <t>Кол-во победителей школьного этапа олимпиады</t>
  </si>
  <si>
    <t>Кол-во призеров школьного этапа олимпиады</t>
  </si>
  <si>
    <t>Общее кол-во обучающихся в параллели</t>
  </si>
  <si>
    <t>Кол-во  участий в школьном этапе олимпиады</t>
  </si>
  <si>
    <t>в том числе</t>
  </si>
  <si>
    <t xml:space="preserve"> Кол-во участий в школьном этапе олимпиады (4 класс) </t>
  </si>
  <si>
    <t>только по русскому языку</t>
  </si>
  <si>
    <t>только по математике</t>
  </si>
  <si>
    <t>по двум предметам</t>
  </si>
  <si>
    <t>по одному предмету</t>
  </si>
  <si>
    <t>по трем предметам</t>
  </si>
  <si>
    <t>по четырем прдметам</t>
  </si>
  <si>
    <t>по пяти предметам</t>
  </si>
  <si>
    <t>по шести предметам</t>
  </si>
  <si>
    <t>по семи предметам</t>
  </si>
  <si>
    <t>по восьми предметам</t>
  </si>
  <si>
    <t>по девяти предметам</t>
  </si>
  <si>
    <t>по десяти предметам</t>
  </si>
  <si>
    <t>Кол-во обучающихся с ОВЗ, принявших участие в школьном этапе олимпиады</t>
  </si>
  <si>
    <t xml:space="preserve">Общее кол-во победителей и призеров (4 класс) </t>
  </si>
  <si>
    <t xml:space="preserve">% победителей и призеров от количества участий  (4 класс) </t>
  </si>
  <si>
    <t>в том числе инвалидов</t>
  </si>
  <si>
    <t>Русский язык</t>
  </si>
  <si>
    <t>Английский язык</t>
  </si>
  <si>
    <t>Немецкий язык</t>
  </si>
  <si>
    <t>Французский язык</t>
  </si>
  <si>
    <t>Испанский язык</t>
  </si>
  <si>
    <t>Китайский язык</t>
  </si>
  <si>
    <t>Информатика</t>
  </si>
  <si>
    <t>Физика</t>
  </si>
  <si>
    <t>Химия</t>
  </si>
  <si>
    <t xml:space="preserve">Биология </t>
  </si>
  <si>
    <t>Экология</t>
  </si>
  <si>
    <t>География</t>
  </si>
  <si>
    <t>Астрономия</t>
  </si>
  <si>
    <t>Литература</t>
  </si>
  <si>
    <t>История</t>
  </si>
  <si>
    <t>Обществознание</t>
  </si>
  <si>
    <t>Экономика</t>
  </si>
  <si>
    <t>Право</t>
  </si>
  <si>
    <t>МХК</t>
  </si>
  <si>
    <t>Физическая культура</t>
  </si>
  <si>
    <t>ИТОГО</t>
  </si>
  <si>
    <t>Районы</t>
  </si>
  <si>
    <t>Всего участников 4 класс</t>
  </si>
  <si>
    <t>Всего участников 
4-11 классов</t>
  </si>
  <si>
    <t>общее количество обучающихся</t>
  </si>
  <si>
    <t>общее количество победителей</t>
  </si>
  <si>
    <t>общее кол-во призеров</t>
  </si>
  <si>
    <t>Кол-во участий</t>
  </si>
  <si>
    <t xml:space="preserve">Не форматировать </t>
  </si>
  <si>
    <t>Итальянский язык</t>
  </si>
  <si>
    <t xml:space="preserve"> </t>
  </si>
  <si>
    <t>Труд (технология)</t>
  </si>
  <si>
    <t>ОБЗР</t>
  </si>
  <si>
    <t xml:space="preserve">Всего общеобразовательных учреждений в статусе юридического лица. </t>
  </si>
  <si>
    <t>Всего участников 5-9 классов</t>
  </si>
  <si>
    <t>Всего участников 10-11 классов</t>
  </si>
  <si>
    <t>% участников в ШЭ 2025</t>
  </si>
  <si>
    <t>Количество обучающихся, принявших участие в школьного этапа всероссийской олимпиады школьников на территории Саратовской области в 2025/2026 учебном году</t>
  </si>
  <si>
    <t>Общее кол-во обучающихся 4-11 классов</t>
  </si>
  <si>
    <t>Информация о фактическом количестве участников, победителях и призеров школьного этапа всероссийской олимпиады школьников в 2025/2026 учебном году в Саратовской области</t>
  </si>
  <si>
    <t>Информация о количестве обучающихся, принявших участие в школьном этапе ВсОШ в 2025/2026 учебном году</t>
  </si>
  <si>
    <t>Кол-во обучающихся 4 классов, принявших участие в школьном этапе олимпиады в 2025/2026 учебном году (обучающийся, принявший участие в двух предметах учитывается один раз)</t>
  </si>
  <si>
    <t>Кол-во обучающихся 5 - 9 классов, принявших участие в школьном этапе олимпиады в 2025/2026 учебном году (обучающийся, принявший участие в нескольких предметах учитывается один раз)</t>
  </si>
  <si>
    <t xml:space="preserve"> Кол-во участий в школьном этапе олимпиады (5-9 класс)</t>
  </si>
  <si>
    <t>Общее кол-во победителей и призеров (5-9 класс)</t>
  </si>
  <si>
    <t>% победителей и призеров от количества участий (5-9 класс)</t>
  </si>
  <si>
    <t>Кол-во обучающихся 10 - 11 классов, принявших участие в школьном этапе олимпиады в 2025/2026 учебном году (обучающийся, принявший участие в нескольких предметах учитывается один раз)</t>
  </si>
  <si>
    <t xml:space="preserve"> Кол-во участий в школьном этапе олимпиады (10-11 класс)</t>
  </si>
  <si>
    <t>Общее кол-во победителей и призеров (10-11 класс)</t>
  </si>
  <si>
    <t>% победителей и призеров от количества участий (10-11 класс)</t>
  </si>
  <si>
    <t>5-9 классы</t>
  </si>
  <si>
    <t>10-11 классы</t>
  </si>
  <si>
    <t>Количество участий в школьном этапе всероссийской олимпиады школьников на территории Саратовской области в 2025/2026 учебном году</t>
  </si>
  <si>
    <t>ИБ</t>
  </si>
  <si>
    <t>ИИ</t>
  </si>
  <si>
    <t>программирование</t>
  </si>
  <si>
    <t>робототехника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</si>
</sst>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0.0"/>
    <numFmt numFmtId="166" formatCode="_-* #,##0.00_р_._-;\-* #,##0.00_р_._-;_-* \-??_р_.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b/>
      <sz val="9"/>
      <color theme="1"/>
      <name val="PT Astra Serif"/>
      <family val="1"/>
      <charset val="204"/>
    </font>
    <font>
      <sz val="9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9"/>
      <name val="PT Astra Serif"/>
      <family val="1"/>
      <charset val="204"/>
    </font>
    <font>
      <b/>
      <sz val="14"/>
      <color rgb="FFFF0000"/>
      <name val="PT Astra Serif"/>
      <family val="1"/>
      <charset val="204"/>
    </font>
    <font>
      <sz val="9"/>
      <color rgb="FFFF0000"/>
      <name val="PT Astra Serif"/>
      <family val="1"/>
      <charset val="204"/>
    </font>
    <font>
      <sz val="10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sz val="1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0"/>
      <color rgb="FFFF0000"/>
      <name val="PT Astra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10" fillId="0" borderId="0"/>
    <xf numFmtId="0" fontId="10" fillId="0" borderId="0"/>
    <xf numFmtId="0" fontId="13" fillId="0" borderId="0"/>
    <xf numFmtId="164" fontId="12" fillId="0" borderId="0" applyFont="0" applyFill="0" applyBorder="0" applyAlignment="0" applyProtection="0"/>
    <xf numFmtId="0" fontId="7" fillId="0" borderId="0"/>
    <xf numFmtId="0" fontId="12" fillId="0" borderId="0"/>
    <xf numFmtId="9" fontId="12" fillId="0" borderId="0" applyFont="0" applyFill="0" applyBorder="0" applyAlignment="0" applyProtection="0"/>
    <xf numFmtId="0" fontId="14" fillId="0" borderId="0"/>
    <xf numFmtId="0" fontId="15" fillId="0" borderId="0"/>
    <xf numFmtId="0" fontId="15" fillId="0" borderId="0"/>
    <xf numFmtId="0" fontId="6" fillId="0" borderId="0"/>
    <xf numFmtId="0" fontId="5" fillId="0" borderId="0"/>
    <xf numFmtId="0" fontId="12" fillId="0" borderId="0"/>
    <xf numFmtId="164" fontId="12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7" fillId="0" borderId="0" applyFill="0" applyBorder="0" applyProtection="0"/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27" fillId="0" borderId="0" applyFill="0" applyBorder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8">
    <xf numFmtId="0" fontId="0" fillId="0" borderId="0" xfId="0"/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0" borderId="0" xfId="0" applyBorder="1"/>
    <xf numFmtId="49" fontId="0" fillId="3" borderId="0" xfId="0" applyNumberFormat="1" applyFill="1"/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top" wrapText="1"/>
    </xf>
    <xf numFmtId="0" fontId="23" fillId="0" borderId="0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1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/>
    <xf numFmtId="49" fontId="19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49" fontId="17" fillId="2" borderId="12" xfId="0" applyNumberFormat="1" applyFont="1" applyFill="1" applyBorder="1" applyAlignment="1">
      <alignment horizontal="center" vertical="center"/>
    </xf>
    <xf numFmtId="0" fontId="17" fillId="0" borderId="11" xfId="0" applyFont="1" applyBorder="1" applyAlignment="1">
      <alignment horizontal="left" vertical="center" wrapText="1"/>
    </xf>
    <xf numFmtId="0" fontId="8" fillId="3" borderId="0" xfId="6" applyNumberFormat="1" applyFont="1" applyFill="1" applyBorder="1" applyAlignment="1">
      <alignment horizontal="center" vertical="center" wrapText="1"/>
    </xf>
    <xf numFmtId="0" fontId="9" fillId="3" borderId="13" xfId="13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9" fillId="2" borderId="13" xfId="6" applyFont="1" applyFill="1" applyBorder="1" applyAlignment="1">
      <alignment horizontal="center" vertical="center"/>
    </xf>
    <xf numFmtId="165" fontId="9" fillId="2" borderId="17" xfId="13" applyNumberFormat="1" applyFont="1" applyFill="1" applyBorder="1" applyAlignment="1">
      <alignment horizontal="center" vertical="center"/>
    </xf>
    <xf numFmtId="0" fontId="17" fillId="3" borderId="18" xfId="0" applyNumberFormat="1" applyFont="1" applyFill="1" applyBorder="1" applyAlignment="1">
      <alignment horizontal="center" vertical="center" wrapText="1"/>
    </xf>
    <xf numFmtId="0" fontId="19" fillId="3" borderId="19" xfId="0" applyNumberFormat="1" applyFont="1" applyFill="1" applyBorder="1" applyAlignment="1">
      <alignment horizontal="center" vertical="center" wrapText="1"/>
    </xf>
    <xf numFmtId="0" fontId="17" fillId="3" borderId="19" xfId="0" applyNumberFormat="1" applyFont="1" applyFill="1" applyBorder="1" applyAlignment="1">
      <alignment horizontal="center" vertical="center" wrapText="1"/>
    </xf>
    <xf numFmtId="0" fontId="19" fillId="3" borderId="21" xfId="0" applyNumberFormat="1" applyFont="1" applyFill="1" applyBorder="1" applyAlignment="1">
      <alignment horizontal="center" vertical="center" wrapText="1"/>
    </xf>
    <xf numFmtId="0" fontId="17" fillId="3" borderId="21" xfId="0" applyNumberFormat="1" applyFont="1" applyFill="1" applyBorder="1" applyAlignment="1">
      <alignment horizontal="center" vertical="center" wrapText="1"/>
    </xf>
    <xf numFmtId="0" fontId="17" fillId="3" borderId="20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Fill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3" borderId="17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3" borderId="22" xfId="13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left" vertical="center" wrapText="1"/>
    </xf>
    <xf numFmtId="0" fontId="17" fillId="3" borderId="24" xfId="0" applyNumberFormat="1" applyFont="1" applyFill="1" applyBorder="1" applyAlignment="1">
      <alignment horizontal="center" vertical="center" wrapText="1"/>
    </xf>
    <xf numFmtId="0" fontId="17" fillId="2" borderId="34" xfId="13" applyNumberFormat="1" applyFont="1" applyFill="1" applyBorder="1" applyAlignment="1">
      <alignment horizontal="center" vertical="center" wrapText="1"/>
    </xf>
    <xf numFmtId="0" fontId="17" fillId="3" borderId="30" xfId="0" applyNumberFormat="1" applyFont="1" applyFill="1" applyBorder="1" applyAlignment="1">
      <alignment horizontal="center" vertical="center" wrapText="1"/>
    </xf>
    <xf numFmtId="0" fontId="17" fillId="2" borderId="30" xfId="0" applyNumberFormat="1" applyFont="1" applyFill="1" applyBorder="1" applyAlignment="1">
      <alignment horizontal="center" vertical="center" wrapText="1"/>
    </xf>
    <xf numFmtId="0" fontId="17" fillId="2" borderId="35" xfId="0" applyNumberFormat="1" applyFont="1" applyFill="1" applyBorder="1" applyAlignment="1">
      <alignment horizontal="center" vertical="center" wrapText="1"/>
    </xf>
    <xf numFmtId="0" fontId="17" fillId="2" borderId="34" xfId="6" applyFont="1" applyFill="1" applyBorder="1" applyAlignment="1">
      <alignment horizontal="center" vertical="center"/>
    </xf>
    <xf numFmtId="0" fontId="17" fillId="3" borderId="30" xfId="16" applyFont="1" applyFill="1" applyBorder="1" applyAlignment="1">
      <alignment horizontal="center" vertical="center"/>
    </xf>
    <xf numFmtId="0" fontId="17" fillId="4" borderId="30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22" fillId="2" borderId="30" xfId="0" applyNumberFormat="1" applyFont="1" applyFill="1" applyBorder="1" applyAlignment="1">
      <alignment horizontal="center" vertical="center"/>
    </xf>
    <xf numFmtId="0" fontId="22" fillId="3" borderId="23" xfId="0" applyNumberFormat="1" applyFont="1" applyFill="1" applyBorder="1" applyAlignment="1">
      <alignment horizontal="center" vertical="center"/>
    </xf>
    <xf numFmtId="0" fontId="22" fillId="3" borderId="24" xfId="0" applyNumberFormat="1" applyFont="1" applyFill="1" applyBorder="1" applyAlignment="1">
      <alignment horizontal="center" vertical="center"/>
    </xf>
    <xf numFmtId="0" fontId="22" fillId="0" borderId="36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2" borderId="41" xfId="0" applyNumberFormat="1" applyFont="1" applyFill="1" applyBorder="1" applyAlignment="1">
      <alignment horizontal="center" vertical="center"/>
    </xf>
    <xf numFmtId="0" fontId="22" fillId="3" borderId="36" xfId="0" applyNumberFormat="1" applyFont="1" applyFill="1" applyBorder="1" applyAlignment="1">
      <alignment horizontal="center" vertical="center"/>
    </xf>
    <xf numFmtId="0" fontId="22" fillId="3" borderId="4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6" fillId="0" borderId="7" xfId="0" applyFont="1" applyFill="1" applyBorder="1" applyAlignment="1">
      <alignment horizontal="center" vertical="top" wrapText="1"/>
    </xf>
    <xf numFmtId="0" fontId="16" fillId="0" borderId="6" xfId="0" applyFont="1" applyFill="1" applyBorder="1" applyAlignment="1">
      <alignment horizontal="center" vertical="top" wrapText="1"/>
    </xf>
    <xf numFmtId="0" fontId="16" fillId="0" borderId="14" xfId="0" applyFont="1" applyFill="1" applyBorder="1" applyAlignment="1">
      <alignment horizontal="center" vertical="top" wrapText="1"/>
    </xf>
    <xf numFmtId="0" fontId="16" fillId="0" borderId="16" xfId="0" applyFont="1" applyFill="1" applyBorder="1" applyAlignment="1">
      <alignment horizontal="center" vertical="top" wrapText="1"/>
    </xf>
    <xf numFmtId="0" fontId="16" fillId="0" borderId="15" xfId="0" applyFont="1" applyFill="1" applyBorder="1" applyAlignment="1">
      <alignment horizontal="center" vertical="top" wrapText="1"/>
    </xf>
    <xf numFmtId="0" fontId="22" fillId="0" borderId="28" xfId="0" applyFont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center" vertical="center" wrapText="1"/>
    </xf>
    <xf numFmtId="0" fontId="17" fillId="6" borderId="34" xfId="0" applyFont="1" applyFill="1" applyBorder="1" applyAlignment="1">
      <alignment horizontal="center" vertical="center" wrapText="1"/>
    </xf>
    <xf numFmtId="0" fontId="17" fillId="6" borderId="30" xfId="0" applyFont="1" applyFill="1" applyBorder="1" applyAlignment="1">
      <alignment horizontal="center" vertical="top" wrapText="1"/>
    </xf>
    <xf numFmtId="0" fontId="17" fillId="6" borderId="5" xfId="0" applyNumberFormat="1" applyFont="1" applyFill="1" applyBorder="1" applyAlignment="1">
      <alignment horizontal="center" vertical="center" wrapText="1"/>
    </xf>
    <xf numFmtId="0" fontId="17" fillId="6" borderId="3" xfId="0" applyNumberFormat="1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32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top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32" xfId="0" applyFont="1" applyFill="1" applyBorder="1" applyAlignment="1">
      <alignment horizontal="center" vertical="center" wrapText="1"/>
    </xf>
    <xf numFmtId="0" fontId="17" fillId="5" borderId="27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top" wrapText="1"/>
    </xf>
    <xf numFmtId="0" fontId="17" fillId="5" borderId="5" xfId="0" applyNumberFormat="1" applyFont="1" applyFill="1" applyBorder="1" applyAlignment="1">
      <alignment horizontal="center" vertical="center" wrapText="1"/>
    </xf>
    <xf numFmtId="0" fontId="17" fillId="5" borderId="3" xfId="0" applyNumberFormat="1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center" vertical="center" wrapText="1"/>
    </xf>
    <xf numFmtId="0" fontId="17" fillId="4" borderId="32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17" fillId="0" borderId="37" xfId="0" applyFont="1" applyFill="1" applyBorder="1" applyAlignment="1">
      <alignment horizontal="center" vertical="center" wrapText="1"/>
    </xf>
    <xf numFmtId="0" fontId="17" fillId="0" borderId="38" xfId="0" applyFont="1" applyFill="1" applyBorder="1" applyAlignment="1">
      <alignment horizontal="center" vertical="center" wrapText="1"/>
    </xf>
    <xf numFmtId="0" fontId="17" fillId="0" borderId="39" xfId="0" applyFont="1" applyFill="1" applyBorder="1" applyAlignment="1">
      <alignment horizontal="center" vertical="center" wrapText="1"/>
    </xf>
    <xf numFmtId="0" fontId="23" fillId="4" borderId="29" xfId="0" applyFont="1" applyFill="1" applyBorder="1" applyAlignment="1">
      <alignment horizontal="center" vertical="center" wrapText="1"/>
    </xf>
    <xf numFmtId="0" fontId="23" fillId="4" borderId="25" xfId="0" applyFont="1" applyFill="1" applyBorder="1" applyAlignment="1">
      <alignment horizontal="center" vertical="center" wrapText="1"/>
    </xf>
    <xf numFmtId="0" fontId="23" fillId="4" borderId="33" xfId="0" applyFont="1" applyFill="1" applyBorder="1" applyAlignment="1">
      <alignment horizontal="center" vertical="center" wrapText="1"/>
    </xf>
    <xf numFmtId="0" fontId="23" fillId="5" borderId="29" xfId="0" applyFont="1" applyFill="1" applyBorder="1" applyAlignment="1">
      <alignment horizontal="center" vertical="center" wrapText="1"/>
    </xf>
    <xf numFmtId="0" fontId="23" fillId="5" borderId="25" xfId="0" applyFont="1" applyFill="1" applyBorder="1" applyAlignment="1">
      <alignment horizontal="center" vertical="center" wrapText="1"/>
    </xf>
    <xf numFmtId="0" fontId="23" fillId="5" borderId="33" xfId="0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49" fontId="22" fillId="0" borderId="30" xfId="0" applyNumberFormat="1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center" vertical="center" wrapText="1"/>
    </xf>
    <xf numFmtId="0" fontId="28" fillId="2" borderId="3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</cellXfs>
  <cellStyles count="61">
    <cellStyle name="Excel Built-in Normal" xfId="1"/>
    <cellStyle name="Excel Built-in Normal 1" xfId="2"/>
    <cellStyle name="Excel Built-in Normal 1 2" xfId="10"/>
    <cellStyle name="Excel Built-in Normal 2" xfId="9"/>
    <cellStyle name="Обычный" xfId="0" builtinId="0"/>
    <cellStyle name="Обычный 2" xfId="3"/>
    <cellStyle name="Обычный 3" xfId="6"/>
    <cellStyle name="Обычный 3 2" xfId="46"/>
    <cellStyle name="Обычный 4" xfId="5"/>
    <cellStyle name="Обычный 4 2" xfId="11"/>
    <cellStyle name="Обычный 4 2 2" xfId="16"/>
    <cellStyle name="Обычный 4 2 2 2" xfId="21"/>
    <cellStyle name="Обычный 4 2 2 2 2" xfId="42"/>
    <cellStyle name="Обычный 4 2 2 3" xfId="27"/>
    <cellStyle name="Обычный 4 2 2 3 2" xfId="52"/>
    <cellStyle name="Обычный 4 2 2 4" xfId="32"/>
    <cellStyle name="Обычный 4 2 2 4 2" xfId="58"/>
    <cellStyle name="Обычный 4 2 2 5" xfId="33"/>
    <cellStyle name="Обычный 4 2 3" xfId="18"/>
    <cellStyle name="Обычный 4 2 3 2" xfId="44"/>
    <cellStyle name="Обычный 4 2 3 3" xfId="49"/>
    <cellStyle name="Обычный 4 2 3 4" xfId="60"/>
    <cellStyle name="Обычный 4 2 3 5" xfId="36"/>
    <cellStyle name="Обычный 4 2 4" xfId="24"/>
    <cellStyle name="Обычный 4 2 4 2" xfId="40"/>
    <cellStyle name="Обычный 4 2 5" xfId="29"/>
    <cellStyle name="Обычный 4 2 5 2" xfId="51"/>
    <cellStyle name="Обычный 4 2 6" xfId="56"/>
    <cellStyle name="Обычный 4 3" xfId="15"/>
    <cellStyle name="Обычный 4 3 2" xfId="20"/>
    <cellStyle name="Обычный 4 3 2 2" xfId="41"/>
    <cellStyle name="Обычный 4 3 3" xfId="26"/>
    <cellStyle name="Обычный 4 3 3 2" xfId="50"/>
    <cellStyle name="Обычный 4 3 4" xfId="31"/>
    <cellStyle name="Обычный 4 3 4 2" xfId="57"/>
    <cellStyle name="Обычный 4 3 5" xfId="34"/>
    <cellStyle name="Обычный 4 4" xfId="17"/>
    <cellStyle name="Обычный 4 4 2" xfId="43"/>
    <cellStyle name="Обычный 4 4 3" xfId="54"/>
    <cellStyle name="Обычный 4 4 4" xfId="59"/>
    <cellStyle name="Обычный 4 4 5" xfId="35"/>
    <cellStyle name="Обычный 4 5" xfId="23"/>
    <cellStyle name="Обычный 4 5 2" xfId="38"/>
    <cellStyle name="Обычный 4 6" xfId="28"/>
    <cellStyle name="Обычный 4 6 2" xfId="37"/>
    <cellStyle name="Обычный 4 7" xfId="55"/>
    <cellStyle name="Обычный 5" xfId="8"/>
    <cellStyle name="Обычный 5 2" xfId="47"/>
    <cellStyle name="Обычный 6" xfId="13"/>
    <cellStyle name="Обычный 6 2" xfId="39"/>
    <cellStyle name="Обычный 7" xfId="12"/>
    <cellStyle name="Обычный 7 2" xfId="19"/>
    <cellStyle name="Обычный 7 3" xfId="25"/>
    <cellStyle name="Обычный 7 4" xfId="30"/>
    <cellStyle name="Обычный 7 5" xfId="48"/>
    <cellStyle name="Обычный 8" xfId="22"/>
    <cellStyle name="Процентный 2" xfId="7"/>
    <cellStyle name="Процентный 2 2" xfId="53"/>
    <cellStyle name="Финансовый 2" xfId="4"/>
    <cellStyle name="Финансовый 2 2" xfId="45"/>
    <cellStyle name="Финансовый 3" xfId="1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"/>
  <sheetViews>
    <sheetView zoomScaleNormal="100" workbookViewId="0">
      <selection activeCell="C9" sqref="C9"/>
    </sheetView>
  </sheetViews>
  <sheetFormatPr defaultRowHeight="15"/>
  <cols>
    <col min="1" max="1" width="19.42578125" customWidth="1"/>
    <col min="3" max="34" width="7.7109375" customWidth="1"/>
    <col min="35" max="35" width="8.42578125" customWidth="1"/>
  </cols>
  <sheetData>
    <row r="1" spans="1:38" ht="36.75" customHeight="1">
      <c r="A1" s="91" t="s">
        <v>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17"/>
      <c r="T1" s="18"/>
      <c r="U1" s="18"/>
      <c r="V1" s="18"/>
      <c r="W1" s="18"/>
      <c r="X1" s="18"/>
      <c r="Y1" s="18"/>
      <c r="Z1" s="19"/>
      <c r="AA1" s="19"/>
      <c r="AB1" s="19"/>
      <c r="AC1" s="19"/>
      <c r="AD1" s="19"/>
      <c r="AE1" s="19"/>
      <c r="AF1" s="19"/>
      <c r="AG1" s="19"/>
      <c r="AH1" s="19"/>
      <c r="AI1" s="20"/>
      <c r="AJ1" s="21"/>
      <c r="AK1" s="21"/>
      <c r="AL1" s="21"/>
    </row>
    <row r="2" spans="1:38" ht="15" customHeight="1">
      <c r="A2" s="92" t="s">
        <v>0</v>
      </c>
      <c r="B2" s="94" t="s">
        <v>67</v>
      </c>
      <c r="C2" s="22"/>
      <c r="D2" s="95" t="s">
        <v>3</v>
      </c>
      <c r="E2" s="95"/>
      <c r="F2" s="95"/>
      <c r="G2" s="23"/>
      <c r="H2" s="95" t="s">
        <v>4</v>
      </c>
      <c r="I2" s="95"/>
      <c r="J2" s="95"/>
      <c r="K2" s="88" t="s">
        <v>5</v>
      </c>
      <c r="L2" s="89"/>
      <c r="M2" s="89"/>
      <c r="N2" s="90"/>
      <c r="O2" s="88" t="s">
        <v>6</v>
      </c>
      <c r="P2" s="89"/>
      <c r="Q2" s="89"/>
      <c r="R2" s="90"/>
      <c r="S2" s="88" t="s">
        <v>7</v>
      </c>
      <c r="T2" s="89"/>
      <c r="U2" s="89"/>
      <c r="V2" s="90"/>
      <c r="W2" s="88" t="s">
        <v>8</v>
      </c>
      <c r="X2" s="89"/>
      <c r="Y2" s="89"/>
      <c r="Z2" s="90"/>
      <c r="AA2" s="88" t="s">
        <v>9</v>
      </c>
      <c r="AB2" s="89"/>
      <c r="AC2" s="89"/>
      <c r="AD2" s="90"/>
      <c r="AE2" s="88" t="s">
        <v>10</v>
      </c>
      <c r="AF2" s="89"/>
      <c r="AG2" s="89"/>
      <c r="AH2" s="90"/>
      <c r="AI2" s="85" t="s">
        <v>62</v>
      </c>
      <c r="AJ2" s="86"/>
      <c r="AK2" s="86"/>
      <c r="AL2" s="87"/>
    </row>
    <row r="3" spans="1:38" ht="181.5" customHeight="1">
      <c r="A3" s="93"/>
      <c r="B3" s="94"/>
      <c r="C3" s="24" t="s">
        <v>14</v>
      </c>
      <c r="D3" s="24" t="s">
        <v>15</v>
      </c>
      <c r="E3" s="24" t="s">
        <v>12</v>
      </c>
      <c r="F3" s="24" t="s">
        <v>13</v>
      </c>
      <c r="G3" s="24" t="s">
        <v>14</v>
      </c>
      <c r="H3" s="24" t="s">
        <v>15</v>
      </c>
      <c r="I3" s="24" t="s">
        <v>12</v>
      </c>
      <c r="J3" s="24" t="s">
        <v>13</v>
      </c>
      <c r="K3" s="24" t="s">
        <v>14</v>
      </c>
      <c r="L3" s="24" t="s">
        <v>15</v>
      </c>
      <c r="M3" s="24" t="s">
        <v>12</v>
      </c>
      <c r="N3" s="24" t="s">
        <v>13</v>
      </c>
      <c r="O3" s="24" t="s">
        <v>14</v>
      </c>
      <c r="P3" s="24" t="s">
        <v>15</v>
      </c>
      <c r="Q3" s="24" t="s">
        <v>12</v>
      </c>
      <c r="R3" s="24" t="s">
        <v>13</v>
      </c>
      <c r="S3" s="24" t="s">
        <v>14</v>
      </c>
      <c r="T3" s="24" t="s">
        <v>15</v>
      </c>
      <c r="U3" s="24" t="s">
        <v>12</v>
      </c>
      <c r="V3" s="24" t="s">
        <v>13</v>
      </c>
      <c r="W3" s="24" t="s">
        <v>14</v>
      </c>
      <c r="X3" s="24" t="s">
        <v>15</v>
      </c>
      <c r="Y3" s="24" t="s">
        <v>12</v>
      </c>
      <c r="Z3" s="24" t="s">
        <v>13</v>
      </c>
      <c r="AA3" s="24" t="s">
        <v>14</v>
      </c>
      <c r="AB3" s="24" t="s">
        <v>15</v>
      </c>
      <c r="AC3" s="24" t="s">
        <v>12</v>
      </c>
      <c r="AD3" s="24" t="s">
        <v>13</v>
      </c>
      <c r="AE3" s="24" t="s">
        <v>14</v>
      </c>
      <c r="AF3" s="24" t="s">
        <v>15</v>
      </c>
      <c r="AG3" s="24" t="s">
        <v>12</v>
      </c>
      <c r="AH3" s="24" t="s">
        <v>13</v>
      </c>
      <c r="AI3" s="25" t="s">
        <v>61</v>
      </c>
      <c r="AJ3" s="26" t="s">
        <v>58</v>
      </c>
      <c r="AK3" s="26" t="s">
        <v>59</v>
      </c>
      <c r="AL3" s="26" t="s">
        <v>60</v>
      </c>
    </row>
    <row r="4" spans="1:38" ht="33.75" customHeight="1">
      <c r="A4" s="29" t="s">
        <v>1</v>
      </c>
      <c r="B4" s="50">
        <v>3</v>
      </c>
      <c r="C4" s="51">
        <v>148</v>
      </c>
      <c r="D4" s="51">
        <v>69</v>
      </c>
      <c r="E4" s="51">
        <v>5</v>
      </c>
      <c r="F4" s="51">
        <v>13</v>
      </c>
      <c r="G4" s="52">
        <v>165</v>
      </c>
      <c r="H4" s="51">
        <v>86</v>
      </c>
      <c r="I4" s="51">
        <v>11</v>
      </c>
      <c r="J4" s="51">
        <v>23</v>
      </c>
      <c r="K4" s="51">
        <v>190</v>
      </c>
      <c r="L4" s="51">
        <v>101</v>
      </c>
      <c r="M4" s="51">
        <v>6</v>
      </c>
      <c r="N4" s="51">
        <v>17</v>
      </c>
      <c r="O4" s="51">
        <v>143</v>
      </c>
      <c r="P4" s="51">
        <v>66</v>
      </c>
      <c r="Q4" s="51">
        <v>2</v>
      </c>
      <c r="R4" s="51">
        <v>6</v>
      </c>
      <c r="S4" s="52">
        <v>176</v>
      </c>
      <c r="T4" s="52">
        <v>88</v>
      </c>
      <c r="U4" s="52">
        <v>6</v>
      </c>
      <c r="V4" s="52">
        <v>14</v>
      </c>
      <c r="W4" s="52">
        <v>174</v>
      </c>
      <c r="X4" s="52">
        <v>65</v>
      </c>
      <c r="Y4" s="52">
        <v>1</v>
      </c>
      <c r="Z4" s="52">
        <v>4</v>
      </c>
      <c r="AA4" s="52">
        <v>47</v>
      </c>
      <c r="AB4" s="52">
        <v>22</v>
      </c>
      <c r="AC4" s="52">
        <v>0</v>
      </c>
      <c r="AD4" s="52">
        <v>2</v>
      </c>
      <c r="AE4" s="52">
        <v>43</v>
      </c>
      <c r="AF4" s="51">
        <v>27</v>
      </c>
      <c r="AG4" s="51">
        <v>0</v>
      </c>
      <c r="AH4" s="51">
        <v>1</v>
      </c>
      <c r="AI4" s="27">
        <f t="shared" ref="AI4" si="0">D4+H4+L4+P4+T4+X4+AB4+AF4</f>
        <v>524</v>
      </c>
      <c r="AJ4" s="28">
        <f t="shared" ref="AJ4" si="1">SUM(C4+G4+K4+O4+S4+W4+AA4+AE4)</f>
        <v>1086</v>
      </c>
      <c r="AK4" s="28">
        <f t="shared" ref="AK4" si="2">SUM(E4+I4+M4+Q4+U4+Y4+AC4+AG4)</f>
        <v>31</v>
      </c>
      <c r="AL4" s="28">
        <f t="shared" ref="AL4" si="3">SUM(F4+J4+N4+R4+V4+Z4+AD4+AH4)</f>
        <v>80</v>
      </c>
    </row>
    <row r="5" spans="1:38"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6" spans="1:38"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</sheetData>
  <mergeCells count="12">
    <mergeCell ref="AI2:AL2"/>
    <mergeCell ref="AE2:AH2"/>
    <mergeCell ref="A1:R1"/>
    <mergeCell ref="A2:A3"/>
    <mergeCell ref="B2:B3"/>
    <mergeCell ref="D2:F2"/>
    <mergeCell ref="H2:J2"/>
    <mergeCell ref="AA2:AD2"/>
    <mergeCell ref="W2:Z2"/>
    <mergeCell ref="S2:V2"/>
    <mergeCell ref="O2:R2"/>
    <mergeCell ref="K2:N2"/>
  </mergeCells>
  <pageMargins left="0.23622047244094488" right="0.23622047244094488" top="0.39370078740157483" bottom="0.39370078740157483" header="0.31496062992125984" footer="0.31496062992125984"/>
  <pageSetup paperSize="9"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H7"/>
  <sheetViews>
    <sheetView zoomScale="85" zoomScaleNormal="85" workbookViewId="0">
      <selection activeCell="A5" sqref="A5:XFD26"/>
    </sheetView>
  </sheetViews>
  <sheetFormatPr defaultRowHeight="15"/>
  <cols>
    <col min="1" max="1" width="19.5703125" customWidth="1"/>
    <col min="33" max="33" width="10.28515625" customWidth="1"/>
  </cols>
  <sheetData>
    <row r="1" spans="1:34" ht="39.75" customHeight="1">
      <c r="A1" s="91" t="s">
        <v>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31"/>
      <c r="T1" s="31"/>
      <c r="U1" s="31"/>
      <c r="V1" s="32"/>
      <c r="W1" s="32"/>
      <c r="X1" s="32"/>
      <c r="Y1" s="32"/>
      <c r="Z1" s="32"/>
      <c r="AA1" s="32"/>
      <c r="AB1" s="32"/>
      <c r="AC1" s="32"/>
      <c r="AD1" s="32"/>
      <c r="AE1" s="21"/>
      <c r="AF1" s="21"/>
      <c r="AG1" s="21"/>
      <c r="AH1" s="21"/>
    </row>
    <row r="2" spans="1:34" ht="15" customHeight="1">
      <c r="A2" s="92" t="s">
        <v>0</v>
      </c>
      <c r="B2" s="96" t="s">
        <v>2</v>
      </c>
      <c r="C2" s="33"/>
      <c r="D2" s="97" t="s">
        <v>4</v>
      </c>
      <c r="E2" s="97"/>
      <c r="F2" s="97"/>
      <c r="G2" s="98" t="s">
        <v>5</v>
      </c>
      <c r="H2" s="99"/>
      <c r="I2" s="99"/>
      <c r="J2" s="100"/>
      <c r="K2" s="98" t="s">
        <v>6</v>
      </c>
      <c r="L2" s="99"/>
      <c r="M2" s="99"/>
      <c r="N2" s="100"/>
      <c r="O2" s="98" t="s">
        <v>7</v>
      </c>
      <c r="P2" s="99"/>
      <c r="Q2" s="99"/>
      <c r="R2" s="100"/>
      <c r="S2" s="98" t="s">
        <v>8</v>
      </c>
      <c r="T2" s="99"/>
      <c r="U2" s="99"/>
      <c r="V2" s="100"/>
      <c r="W2" s="98" t="s">
        <v>9</v>
      </c>
      <c r="X2" s="99"/>
      <c r="Y2" s="99"/>
      <c r="Z2" s="100"/>
      <c r="AA2" s="98" t="s">
        <v>10</v>
      </c>
      <c r="AB2" s="99"/>
      <c r="AC2" s="99"/>
      <c r="AD2" s="100"/>
      <c r="AE2" s="85" t="s">
        <v>62</v>
      </c>
      <c r="AF2" s="86"/>
      <c r="AG2" s="86"/>
      <c r="AH2" s="87"/>
    </row>
    <row r="3" spans="1:34" ht="180" customHeight="1">
      <c r="A3" s="93"/>
      <c r="B3" s="96"/>
      <c r="C3" s="34" t="s">
        <v>14</v>
      </c>
      <c r="D3" s="29" t="s">
        <v>15</v>
      </c>
      <c r="E3" s="29" t="s">
        <v>12</v>
      </c>
      <c r="F3" s="29" t="s">
        <v>13</v>
      </c>
      <c r="G3" s="34" t="s">
        <v>14</v>
      </c>
      <c r="H3" s="29" t="s">
        <v>15</v>
      </c>
      <c r="I3" s="29" t="s">
        <v>12</v>
      </c>
      <c r="J3" s="29" t="s">
        <v>13</v>
      </c>
      <c r="K3" s="34" t="s">
        <v>14</v>
      </c>
      <c r="L3" s="29" t="s">
        <v>15</v>
      </c>
      <c r="M3" s="29" t="s">
        <v>12</v>
      </c>
      <c r="N3" s="29" t="s">
        <v>13</v>
      </c>
      <c r="O3" s="34" t="s">
        <v>14</v>
      </c>
      <c r="P3" s="29" t="s">
        <v>15</v>
      </c>
      <c r="Q3" s="29" t="s">
        <v>12</v>
      </c>
      <c r="R3" s="29" t="s">
        <v>13</v>
      </c>
      <c r="S3" s="34" t="s">
        <v>14</v>
      </c>
      <c r="T3" s="29" t="s">
        <v>15</v>
      </c>
      <c r="U3" s="29" t="s">
        <v>12</v>
      </c>
      <c r="V3" s="29" t="s">
        <v>13</v>
      </c>
      <c r="W3" s="34" t="s">
        <v>14</v>
      </c>
      <c r="X3" s="29" t="s">
        <v>15</v>
      </c>
      <c r="Y3" s="29" t="s">
        <v>12</v>
      </c>
      <c r="Z3" s="29" t="s">
        <v>13</v>
      </c>
      <c r="AA3" s="34" t="s">
        <v>14</v>
      </c>
      <c r="AB3" s="29" t="s">
        <v>15</v>
      </c>
      <c r="AC3" s="29" t="s">
        <v>12</v>
      </c>
      <c r="AD3" s="29" t="s">
        <v>13</v>
      </c>
      <c r="AE3" s="25" t="s">
        <v>61</v>
      </c>
      <c r="AF3" s="26" t="s">
        <v>58</v>
      </c>
      <c r="AG3" s="26" t="s">
        <v>59</v>
      </c>
      <c r="AH3" s="26" t="s">
        <v>60</v>
      </c>
    </row>
    <row r="4" spans="1:34">
      <c r="A4" s="43" t="s">
        <v>1</v>
      </c>
      <c r="B4" s="55">
        <v>3</v>
      </c>
      <c r="C4" s="54">
        <v>164</v>
      </c>
      <c r="D4" s="53">
        <v>0</v>
      </c>
      <c r="E4" s="53">
        <v>0</v>
      </c>
      <c r="F4" s="53">
        <v>0</v>
      </c>
      <c r="G4" s="53">
        <v>190</v>
      </c>
      <c r="H4" s="53">
        <v>0</v>
      </c>
      <c r="I4" s="53">
        <v>0</v>
      </c>
      <c r="J4" s="53">
        <v>0</v>
      </c>
      <c r="K4" s="53">
        <v>143</v>
      </c>
      <c r="L4" s="53">
        <v>27</v>
      </c>
      <c r="M4" s="53">
        <v>0</v>
      </c>
      <c r="N4" s="53">
        <v>3</v>
      </c>
      <c r="O4" s="54">
        <v>176</v>
      </c>
      <c r="P4" s="54">
        <v>40</v>
      </c>
      <c r="Q4" s="54">
        <v>0</v>
      </c>
      <c r="R4" s="54">
        <v>2</v>
      </c>
      <c r="S4" s="54">
        <v>174</v>
      </c>
      <c r="T4" s="54">
        <v>53</v>
      </c>
      <c r="U4" s="54">
        <v>0</v>
      </c>
      <c r="V4" s="54">
        <v>4</v>
      </c>
      <c r="W4" s="54">
        <v>47</v>
      </c>
      <c r="X4" s="54">
        <v>10</v>
      </c>
      <c r="Y4" s="54">
        <v>0</v>
      </c>
      <c r="Z4" s="54">
        <v>0</v>
      </c>
      <c r="AA4" s="54">
        <v>43</v>
      </c>
      <c r="AB4" s="53">
        <v>8</v>
      </c>
      <c r="AC4" s="53">
        <v>0</v>
      </c>
      <c r="AD4" s="53">
        <v>1</v>
      </c>
      <c r="AE4" s="42">
        <f t="shared" ref="AE4" si="0">SUM(D4+H4+L4+P4+T4+X4+AB4)</f>
        <v>138</v>
      </c>
      <c r="AF4" s="42">
        <f t="shared" ref="AF4" si="1">C4+G4+K4+O4+S4+W4+AA4</f>
        <v>937</v>
      </c>
      <c r="AG4" s="27">
        <f t="shared" ref="AG4" si="2">E4+I4+M4+Q4+U4+Y4+AC4</f>
        <v>0</v>
      </c>
      <c r="AH4" s="27">
        <f t="shared" ref="AH4" si="3">SUM(F4+J4+N4+R4+V4+Z4+AD4)</f>
        <v>10</v>
      </c>
    </row>
    <row r="5" spans="1:34" ht="15" customHeight="1"/>
    <row r="6" spans="1:34" ht="15" customHeight="1"/>
    <row r="7" spans="1:34" ht="15" customHeight="1"/>
  </sheetData>
  <mergeCells count="11">
    <mergeCell ref="AE2:AH2"/>
    <mergeCell ref="A1:R1"/>
    <mergeCell ref="S2:V2"/>
    <mergeCell ref="W2:Z2"/>
    <mergeCell ref="AA2:AD2"/>
    <mergeCell ref="O2:R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H7"/>
  <sheetViews>
    <sheetView zoomScale="85" zoomScaleNormal="85" workbookViewId="0">
      <selection activeCell="B15" sqref="B15"/>
    </sheetView>
  </sheetViews>
  <sheetFormatPr defaultRowHeight="15"/>
  <cols>
    <col min="1" max="1" width="19.28515625" customWidth="1"/>
    <col min="31" max="31" width="9.140625" customWidth="1"/>
  </cols>
  <sheetData>
    <row r="1" spans="1:34" ht="39.75" customHeight="1">
      <c r="A1" s="91" t="s">
        <v>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31"/>
      <c r="T1" s="31"/>
      <c r="U1" s="31"/>
      <c r="V1" s="32"/>
      <c r="W1" s="32"/>
      <c r="X1" s="32"/>
      <c r="Y1" s="32"/>
      <c r="Z1" s="32"/>
      <c r="AA1" s="32"/>
      <c r="AB1" s="32"/>
      <c r="AC1" s="32"/>
      <c r="AD1" s="32"/>
      <c r="AE1" s="21"/>
      <c r="AF1" s="21"/>
      <c r="AG1" s="21"/>
      <c r="AH1" s="21"/>
    </row>
    <row r="2" spans="1:34" ht="15" customHeight="1">
      <c r="A2" s="92" t="s">
        <v>0</v>
      </c>
      <c r="B2" s="96" t="s">
        <v>2</v>
      </c>
      <c r="C2" s="33"/>
      <c r="D2" s="97" t="s">
        <v>4</v>
      </c>
      <c r="E2" s="97"/>
      <c r="F2" s="97"/>
      <c r="G2" s="98" t="s">
        <v>5</v>
      </c>
      <c r="H2" s="99"/>
      <c r="I2" s="99"/>
      <c r="J2" s="100"/>
      <c r="K2" s="98" t="s">
        <v>6</v>
      </c>
      <c r="L2" s="99"/>
      <c r="M2" s="99"/>
      <c r="N2" s="100"/>
      <c r="O2" s="98" t="s">
        <v>7</v>
      </c>
      <c r="P2" s="99"/>
      <c r="Q2" s="99"/>
      <c r="R2" s="100"/>
      <c r="S2" s="98" t="s">
        <v>8</v>
      </c>
      <c r="T2" s="99"/>
      <c r="U2" s="99"/>
      <c r="V2" s="100"/>
      <c r="W2" s="98" t="s">
        <v>9</v>
      </c>
      <c r="X2" s="99"/>
      <c r="Y2" s="99"/>
      <c r="Z2" s="100"/>
      <c r="AA2" s="98" t="s">
        <v>10</v>
      </c>
      <c r="AB2" s="99"/>
      <c r="AC2" s="99"/>
      <c r="AD2" s="100"/>
      <c r="AE2" s="85" t="s">
        <v>62</v>
      </c>
      <c r="AF2" s="86"/>
      <c r="AG2" s="86"/>
      <c r="AH2" s="87"/>
    </row>
    <row r="3" spans="1:34" ht="180" customHeight="1">
      <c r="A3" s="93"/>
      <c r="B3" s="96"/>
      <c r="C3" s="34" t="s">
        <v>14</v>
      </c>
      <c r="D3" s="29" t="s">
        <v>15</v>
      </c>
      <c r="E3" s="29" t="s">
        <v>12</v>
      </c>
      <c r="F3" s="29" t="s">
        <v>13</v>
      </c>
      <c r="G3" s="34" t="s">
        <v>14</v>
      </c>
      <c r="H3" s="29" t="s">
        <v>15</v>
      </c>
      <c r="I3" s="29" t="s">
        <v>12</v>
      </c>
      <c r="J3" s="29" t="s">
        <v>13</v>
      </c>
      <c r="K3" s="34" t="s">
        <v>14</v>
      </c>
      <c r="L3" s="29" t="s">
        <v>15</v>
      </c>
      <c r="M3" s="29" t="s">
        <v>12</v>
      </c>
      <c r="N3" s="29" t="s">
        <v>13</v>
      </c>
      <c r="O3" s="34" t="s">
        <v>14</v>
      </c>
      <c r="P3" s="29" t="s">
        <v>15</v>
      </c>
      <c r="Q3" s="29" t="s">
        <v>12</v>
      </c>
      <c r="R3" s="29" t="s">
        <v>13</v>
      </c>
      <c r="S3" s="34" t="s">
        <v>14</v>
      </c>
      <c r="T3" s="29" t="s">
        <v>15</v>
      </c>
      <c r="U3" s="29" t="s">
        <v>12</v>
      </c>
      <c r="V3" s="29" t="s">
        <v>13</v>
      </c>
      <c r="W3" s="34" t="s">
        <v>14</v>
      </c>
      <c r="X3" s="29" t="s">
        <v>15</v>
      </c>
      <c r="Y3" s="29" t="s">
        <v>12</v>
      </c>
      <c r="Z3" s="29" t="s">
        <v>13</v>
      </c>
      <c r="AA3" s="34" t="s">
        <v>14</v>
      </c>
      <c r="AB3" s="29" t="s">
        <v>15</v>
      </c>
      <c r="AC3" s="29" t="s">
        <v>12</v>
      </c>
      <c r="AD3" s="29" t="s">
        <v>13</v>
      </c>
      <c r="AE3" s="25" t="s">
        <v>61</v>
      </c>
      <c r="AF3" s="26" t="s">
        <v>58</v>
      </c>
      <c r="AG3" s="26" t="s">
        <v>59</v>
      </c>
      <c r="AH3" s="26" t="s">
        <v>60</v>
      </c>
    </row>
    <row r="4" spans="1:34">
      <c r="A4" s="37" t="s">
        <v>1</v>
      </c>
      <c r="B4" s="55">
        <v>3</v>
      </c>
      <c r="C4" s="54">
        <v>164</v>
      </c>
      <c r="D4" s="53">
        <v>0</v>
      </c>
      <c r="E4" s="53">
        <v>0</v>
      </c>
      <c r="F4" s="53">
        <v>0</v>
      </c>
      <c r="G4" s="53">
        <v>190</v>
      </c>
      <c r="H4" s="53">
        <v>0</v>
      </c>
      <c r="I4" s="53">
        <v>0</v>
      </c>
      <c r="J4" s="53">
        <v>0</v>
      </c>
      <c r="K4" s="53">
        <v>143</v>
      </c>
      <c r="L4" s="53">
        <v>4</v>
      </c>
      <c r="M4" s="53">
        <v>0</v>
      </c>
      <c r="N4" s="53">
        <v>1</v>
      </c>
      <c r="O4" s="54">
        <v>176</v>
      </c>
      <c r="P4" s="54">
        <v>29</v>
      </c>
      <c r="Q4" s="54">
        <v>1</v>
      </c>
      <c r="R4" s="54">
        <v>0</v>
      </c>
      <c r="S4" s="54">
        <v>174</v>
      </c>
      <c r="T4" s="54">
        <v>35</v>
      </c>
      <c r="U4" s="54">
        <v>0</v>
      </c>
      <c r="V4" s="54">
        <v>3</v>
      </c>
      <c r="W4" s="54">
        <v>47</v>
      </c>
      <c r="X4" s="54">
        <v>11</v>
      </c>
      <c r="Y4" s="54">
        <v>0</v>
      </c>
      <c r="Z4" s="54">
        <v>1</v>
      </c>
      <c r="AA4" s="54">
        <v>43</v>
      </c>
      <c r="AB4" s="53">
        <v>7</v>
      </c>
      <c r="AC4" s="53">
        <v>0</v>
      </c>
      <c r="AD4" s="53">
        <v>1</v>
      </c>
      <c r="AE4" s="41">
        <f t="shared" ref="AE4" si="0">SUM(D4+H4+L4+P4+T4+X4+AB4)</f>
        <v>86</v>
      </c>
      <c r="AF4" s="41">
        <f t="shared" ref="AF4" si="1">C4+G4+K4+O4+S4+W4+AA4</f>
        <v>937</v>
      </c>
      <c r="AG4" s="36">
        <f t="shared" ref="AG4" si="2">E4+I4+M4+Q4+U4+Y4+AC4</f>
        <v>1</v>
      </c>
      <c r="AH4" s="36">
        <f t="shared" ref="AH4" si="3">SUM(F4+J4+N4+R4+V4+Z4+AD4)</f>
        <v>6</v>
      </c>
    </row>
    <row r="5" spans="1:34" ht="15" customHeight="1"/>
    <row r="6" spans="1:34" ht="15" customHeight="1"/>
    <row r="7" spans="1:34" ht="15" customHeight="1"/>
  </sheetData>
  <mergeCells count="11">
    <mergeCell ref="AE2:AH2"/>
    <mergeCell ref="A1:R1"/>
    <mergeCell ref="O2:R2"/>
    <mergeCell ref="S2:V2"/>
    <mergeCell ref="W2:Z2"/>
    <mergeCell ref="AA2:AD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H7"/>
  <sheetViews>
    <sheetView zoomScale="85" zoomScaleNormal="85" workbookViewId="0">
      <selection activeCell="A5" sqref="A5:XFD26"/>
    </sheetView>
  </sheetViews>
  <sheetFormatPr defaultRowHeight="15"/>
  <cols>
    <col min="1" max="1" width="18.7109375" customWidth="1"/>
  </cols>
  <sheetData>
    <row r="1" spans="1:34" ht="39.75" customHeight="1">
      <c r="A1" s="91" t="s">
        <v>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31"/>
      <c r="T1" s="31"/>
      <c r="U1" s="31"/>
      <c r="V1" s="32"/>
      <c r="W1" s="32"/>
      <c r="X1" s="32"/>
      <c r="Y1" s="32"/>
      <c r="Z1" s="32"/>
      <c r="AA1" s="32"/>
      <c r="AB1" s="32"/>
      <c r="AC1" s="32"/>
      <c r="AD1" s="32"/>
      <c r="AE1" s="21"/>
      <c r="AF1" s="21"/>
      <c r="AG1" s="21"/>
      <c r="AH1" s="21"/>
    </row>
    <row r="2" spans="1:34" ht="15" customHeight="1">
      <c r="A2" s="92" t="s">
        <v>0</v>
      </c>
      <c r="B2" s="96" t="s">
        <v>2</v>
      </c>
      <c r="C2" s="33"/>
      <c r="D2" s="97" t="s">
        <v>4</v>
      </c>
      <c r="E2" s="97"/>
      <c r="F2" s="97"/>
      <c r="G2" s="98" t="s">
        <v>5</v>
      </c>
      <c r="H2" s="99"/>
      <c r="I2" s="99"/>
      <c r="J2" s="100"/>
      <c r="K2" s="98" t="s">
        <v>6</v>
      </c>
      <c r="L2" s="99"/>
      <c r="M2" s="99"/>
      <c r="N2" s="100"/>
      <c r="O2" s="98" t="s">
        <v>7</v>
      </c>
      <c r="P2" s="99"/>
      <c r="Q2" s="99"/>
      <c r="R2" s="100"/>
      <c r="S2" s="98" t="s">
        <v>8</v>
      </c>
      <c r="T2" s="99"/>
      <c r="U2" s="99"/>
      <c r="V2" s="100"/>
      <c r="W2" s="98" t="s">
        <v>9</v>
      </c>
      <c r="X2" s="99"/>
      <c r="Y2" s="99"/>
      <c r="Z2" s="100"/>
      <c r="AA2" s="98" t="s">
        <v>10</v>
      </c>
      <c r="AB2" s="99"/>
      <c r="AC2" s="99"/>
      <c r="AD2" s="100"/>
      <c r="AE2" s="85" t="s">
        <v>62</v>
      </c>
      <c r="AF2" s="86"/>
      <c r="AG2" s="86"/>
      <c r="AH2" s="87"/>
    </row>
    <row r="3" spans="1:34" ht="180" customHeight="1">
      <c r="A3" s="93"/>
      <c r="B3" s="96"/>
      <c r="C3" s="34" t="s">
        <v>14</v>
      </c>
      <c r="D3" s="29" t="s">
        <v>15</v>
      </c>
      <c r="E3" s="29" t="s">
        <v>12</v>
      </c>
      <c r="F3" s="29" t="s">
        <v>13</v>
      </c>
      <c r="G3" s="34" t="s">
        <v>14</v>
      </c>
      <c r="H3" s="29" t="s">
        <v>15</v>
      </c>
      <c r="I3" s="29" t="s">
        <v>12</v>
      </c>
      <c r="J3" s="29" t="s">
        <v>13</v>
      </c>
      <c r="K3" s="34" t="s">
        <v>14</v>
      </c>
      <c r="L3" s="29" t="s">
        <v>15</v>
      </c>
      <c r="M3" s="29" t="s">
        <v>12</v>
      </c>
      <c r="N3" s="29" t="s">
        <v>13</v>
      </c>
      <c r="O3" s="34" t="s">
        <v>14</v>
      </c>
      <c r="P3" s="29" t="s">
        <v>15</v>
      </c>
      <c r="Q3" s="29" t="s">
        <v>12</v>
      </c>
      <c r="R3" s="29" t="s">
        <v>13</v>
      </c>
      <c r="S3" s="34" t="s">
        <v>14</v>
      </c>
      <c r="T3" s="29" t="s">
        <v>15</v>
      </c>
      <c r="U3" s="29" t="s">
        <v>12</v>
      </c>
      <c r="V3" s="29" t="s">
        <v>13</v>
      </c>
      <c r="W3" s="34" t="s">
        <v>14</v>
      </c>
      <c r="X3" s="29" t="s">
        <v>15</v>
      </c>
      <c r="Y3" s="29" t="s">
        <v>12</v>
      </c>
      <c r="Z3" s="29" t="s">
        <v>13</v>
      </c>
      <c r="AA3" s="34" t="s">
        <v>14</v>
      </c>
      <c r="AB3" s="29" t="s">
        <v>15</v>
      </c>
      <c r="AC3" s="29" t="s">
        <v>12</v>
      </c>
      <c r="AD3" s="29" t="s">
        <v>13</v>
      </c>
      <c r="AE3" s="25" t="s">
        <v>61</v>
      </c>
      <c r="AF3" s="26" t="s">
        <v>58</v>
      </c>
      <c r="AG3" s="26" t="s">
        <v>59</v>
      </c>
      <c r="AH3" s="26" t="s">
        <v>60</v>
      </c>
    </row>
    <row r="4" spans="1:34">
      <c r="A4" s="37" t="s">
        <v>1</v>
      </c>
      <c r="B4" s="55">
        <v>3</v>
      </c>
      <c r="C4" s="54">
        <v>164</v>
      </c>
      <c r="D4" s="53">
        <v>48</v>
      </c>
      <c r="E4" s="53">
        <v>17</v>
      </c>
      <c r="F4" s="53">
        <v>14</v>
      </c>
      <c r="G4" s="53">
        <v>190</v>
      </c>
      <c r="H4" s="53">
        <v>57</v>
      </c>
      <c r="I4" s="53">
        <v>6</v>
      </c>
      <c r="J4" s="53">
        <v>18</v>
      </c>
      <c r="K4" s="53">
        <v>143</v>
      </c>
      <c r="L4" s="53">
        <v>42</v>
      </c>
      <c r="M4" s="53">
        <v>0</v>
      </c>
      <c r="N4" s="53">
        <v>5</v>
      </c>
      <c r="O4" s="54">
        <v>176</v>
      </c>
      <c r="P4" s="54">
        <v>48</v>
      </c>
      <c r="Q4" s="54">
        <v>0</v>
      </c>
      <c r="R4" s="54">
        <v>7</v>
      </c>
      <c r="S4" s="54">
        <v>174</v>
      </c>
      <c r="T4" s="54">
        <v>73</v>
      </c>
      <c r="U4" s="54">
        <v>0</v>
      </c>
      <c r="V4" s="54">
        <v>4</v>
      </c>
      <c r="W4" s="54">
        <v>47</v>
      </c>
      <c r="X4" s="54">
        <v>17</v>
      </c>
      <c r="Y4" s="54">
        <v>0</v>
      </c>
      <c r="Z4" s="54">
        <v>5</v>
      </c>
      <c r="AA4" s="54">
        <v>43</v>
      </c>
      <c r="AB4" s="53">
        <v>15</v>
      </c>
      <c r="AC4" s="53">
        <v>0</v>
      </c>
      <c r="AD4" s="53">
        <v>3</v>
      </c>
      <c r="AE4" s="41">
        <f t="shared" ref="AE4" si="0">SUM(D4+H4+L4+P4+T4+X4+AB4)</f>
        <v>300</v>
      </c>
      <c r="AF4" s="41">
        <f t="shared" ref="AF4" si="1">C4+G4+K4+O4+S4+W4+AA4</f>
        <v>937</v>
      </c>
      <c r="AG4" s="36">
        <f t="shared" ref="AG4" si="2">E4+I4+M4+Q4+U4+Y4+AC4</f>
        <v>23</v>
      </c>
      <c r="AH4" s="36">
        <f t="shared" ref="AH4" si="3">SUM(F4+J4+N4+R4+V4+Z4+AD4)</f>
        <v>56</v>
      </c>
    </row>
    <row r="5" spans="1:34" ht="15" customHeight="1"/>
    <row r="6" spans="1:34" ht="15" customHeight="1"/>
    <row r="7" spans="1:34" ht="15" customHeight="1"/>
  </sheetData>
  <mergeCells count="11">
    <mergeCell ref="AE2:AH2"/>
    <mergeCell ref="A1:R1"/>
    <mergeCell ref="O2:R2"/>
    <mergeCell ref="S2:V2"/>
    <mergeCell ref="W2:Z2"/>
    <mergeCell ref="AA2:AD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7"/>
  <sheetViews>
    <sheetView zoomScale="85" zoomScaleNormal="85" workbookViewId="0">
      <selection activeCell="A5" sqref="A5:XFD26"/>
    </sheetView>
  </sheetViews>
  <sheetFormatPr defaultRowHeight="15"/>
  <cols>
    <col min="1" max="1" width="19" customWidth="1"/>
  </cols>
  <sheetData>
    <row r="1" spans="1:34" ht="39.75" customHeight="1">
      <c r="A1" s="91" t="s">
        <v>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31"/>
      <c r="T1" s="31"/>
      <c r="U1" s="31"/>
      <c r="V1" s="32"/>
      <c r="W1" s="32"/>
      <c r="X1" s="32"/>
      <c r="Y1" s="32"/>
      <c r="Z1" s="32"/>
      <c r="AA1" s="32"/>
      <c r="AB1" s="32"/>
      <c r="AC1" s="32"/>
      <c r="AD1" s="32"/>
      <c r="AE1" s="21"/>
      <c r="AF1" s="21"/>
      <c r="AG1" s="21"/>
      <c r="AH1" s="21"/>
    </row>
    <row r="2" spans="1:34" ht="15" customHeight="1">
      <c r="A2" s="92" t="s">
        <v>0</v>
      </c>
      <c r="B2" s="96" t="s">
        <v>2</v>
      </c>
      <c r="C2" s="33"/>
      <c r="D2" s="97" t="s">
        <v>4</v>
      </c>
      <c r="E2" s="97"/>
      <c r="F2" s="97"/>
      <c r="G2" s="98" t="s">
        <v>5</v>
      </c>
      <c r="H2" s="99"/>
      <c r="I2" s="99"/>
      <c r="J2" s="100"/>
      <c r="K2" s="98" t="s">
        <v>6</v>
      </c>
      <c r="L2" s="99"/>
      <c r="M2" s="99"/>
      <c r="N2" s="100"/>
      <c r="O2" s="98" t="s">
        <v>7</v>
      </c>
      <c r="P2" s="99"/>
      <c r="Q2" s="99"/>
      <c r="R2" s="100"/>
      <c r="S2" s="98" t="s">
        <v>8</v>
      </c>
      <c r="T2" s="99"/>
      <c r="U2" s="99"/>
      <c r="V2" s="100"/>
      <c r="W2" s="98" t="s">
        <v>9</v>
      </c>
      <c r="X2" s="99"/>
      <c r="Y2" s="99"/>
      <c r="Z2" s="100"/>
      <c r="AA2" s="98" t="s">
        <v>10</v>
      </c>
      <c r="AB2" s="99"/>
      <c r="AC2" s="99"/>
      <c r="AD2" s="100"/>
      <c r="AE2" s="85" t="s">
        <v>62</v>
      </c>
      <c r="AF2" s="86"/>
      <c r="AG2" s="86"/>
      <c r="AH2" s="87"/>
    </row>
    <row r="3" spans="1:34" ht="77.25" customHeight="1">
      <c r="A3" s="93"/>
      <c r="B3" s="96"/>
      <c r="C3" s="34" t="s">
        <v>14</v>
      </c>
      <c r="D3" s="29" t="s">
        <v>15</v>
      </c>
      <c r="E3" s="29" t="s">
        <v>12</v>
      </c>
      <c r="F3" s="29" t="s">
        <v>13</v>
      </c>
      <c r="G3" s="34" t="s">
        <v>14</v>
      </c>
      <c r="H3" s="29" t="s">
        <v>15</v>
      </c>
      <c r="I3" s="29" t="s">
        <v>12</v>
      </c>
      <c r="J3" s="29" t="s">
        <v>13</v>
      </c>
      <c r="K3" s="34" t="s">
        <v>14</v>
      </c>
      <c r="L3" s="29" t="s">
        <v>15</v>
      </c>
      <c r="M3" s="29" t="s">
        <v>12</v>
      </c>
      <c r="N3" s="29" t="s">
        <v>13</v>
      </c>
      <c r="O3" s="34" t="s">
        <v>14</v>
      </c>
      <c r="P3" s="29" t="s">
        <v>15</v>
      </c>
      <c r="Q3" s="29" t="s">
        <v>12</v>
      </c>
      <c r="R3" s="29" t="s">
        <v>13</v>
      </c>
      <c r="S3" s="34" t="s">
        <v>14</v>
      </c>
      <c r="T3" s="29" t="s">
        <v>15</v>
      </c>
      <c r="U3" s="29" t="s">
        <v>12</v>
      </c>
      <c r="V3" s="29" t="s">
        <v>13</v>
      </c>
      <c r="W3" s="34" t="s">
        <v>14</v>
      </c>
      <c r="X3" s="29" t="s">
        <v>15</v>
      </c>
      <c r="Y3" s="29" t="s">
        <v>12</v>
      </c>
      <c r="Z3" s="29" t="s">
        <v>13</v>
      </c>
      <c r="AA3" s="34" t="s">
        <v>14</v>
      </c>
      <c r="AB3" s="29" t="s">
        <v>15</v>
      </c>
      <c r="AC3" s="29" t="s">
        <v>12</v>
      </c>
      <c r="AD3" s="29" t="s">
        <v>13</v>
      </c>
      <c r="AE3" s="25" t="s">
        <v>61</v>
      </c>
      <c r="AF3" s="26" t="s">
        <v>58</v>
      </c>
      <c r="AG3" s="26" t="s">
        <v>59</v>
      </c>
      <c r="AH3" s="26" t="s">
        <v>60</v>
      </c>
    </row>
    <row r="4" spans="1:34">
      <c r="A4" s="37" t="s">
        <v>1</v>
      </c>
      <c r="B4" s="55">
        <v>3</v>
      </c>
      <c r="C4" s="54">
        <v>164</v>
      </c>
      <c r="D4" s="53">
        <v>16</v>
      </c>
      <c r="E4" s="53">
        <v>1</v>
      </c>
      <c r="F4" s="53">
        <v>2</v>
      </c>
      <c r="G4" s="53">
        <v>190</v>
      </c>
      <c r="H4" s="53">
        <v>32</v>
      </c>
      <c r="I4" s="53">
        <v>3</v>
      </c>
      <c r="J4" s="53">
        <v>9</v>
      </c>
      <c r="K4" s="53">
        <v>143</v>
      </c>
      <c r="L4" s="53">
        <v>22</v>
      </c>
      <c r="M4" s="53">
        <v>2</v>
      </c>
      <c r="N4" s="53">
        <v>8</v>
      </c>
      <c r="O4" s="54">
        <v>176</v>
      </c>
      <c r="P4" s="54">
        <v>32</v>
      </c>
      <c r="Q4" s="54">
        <v>3</v>
      </c>
      <c r="R4" s="54">
        <v>12</v>
      </c>
      <c r="S4" s="54">
        <v>174</v>
      </c>
      <c r="T4" s="54">
        <v>36</v>
      </c>
      <c r="U4" s="54">
        <v>2</v>
      </c>
      <c r="V4" s="54">
        <v>5</v>
      </c>
      <c r="W4" s="54">
        <v>47</v>
      </c>
      <c r="X4" s="54">
        <v>14</v>
      </c>
      <c r="Y4" s="54">
        <v>0</v>
      </c>
      <c r="Z4" s="54">
        <v>1</v>
      </c>
      <c r="AA4" s="54">
        <v>43</v>
      </c>
      <c r="AB4" s="53">
        <v>8</v>
      </c>
      <c r="AC4" s="53">
        <v>1</v>
      </c>
      <c r="AD4" s="53">
        <v>0</v>
      </c>
      <c r="AE4" s="41">
        <f t="shared" ref="AE4" si="0">SUM(D4+H4+L4+P4+T4+X4+AB4)</f>
        <v>160</v>
      </c>
      <c r="AF4" s="41">
        <f t="shared" ref="AF4" si="1">C4+G4+K4+O4+S4+W4+AA4</f>
        <v>937</v>
      </c>
      <c r="AG4" s="36">
        <f t="shared" ref="AG4" si="2">E4+I4+M4+Q4+U4+Y4+AC4</f>
        <v>12</v>
      </c>
      <c r="AH4" s="36">
        <f t="shared" ref="AH4" si="3">SUM(F4+J4+N4+R4+V4+Z4+AD4)</f>
        <v>37</v>
      </c>
    </row>
    <row r="5" spans="1:34" ht="15" customHeight="1"/>
    <row r="6" spans="1:34" ht="15" customHeight="1"/>
    <row r="7" spans="1:34" ht="15" customHeight="1"/>
  </sheetData>
  <mergeCells count="11">
    <mergeCell ref="AE2:AH2"/>
    <mergeCell ref="A1:R1"/>
    <mergeCell ref="O2:R2"/>
    <mergeCell ref="S2:V2"/>
    <mergeCell ref="W2:Z2"/>
    <mergeCell ref="AA2:AD2"/>
    <mergeCell ref="A2:A3"/>
    <mergeCell ref="B2:B3"/>
    <mergeCell ref="D2:F2"/>
    <mergeCell ref="G2:J2"/>
    <mergeCell ref="K2:N2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H7"/>
  <sheetViews>
    <sheetView zoomScale="85" zoomScaleNormal="85" workbookViewId="0">
      <selection activeCell="A5" sqref="A5:XFD26"/>
    </sheetView>
  </sheetViews>
  <sheetFormatPr defaultRowHeight="15"/>
  <cols>
    <col min="1" max="1" width="19.28515625" customWidth="1"/>
  </cols>
  <sheetData>
    <row r="1" spans="1:34" ht="39.75" customHeight="1">
      <c r="A1" s="91" t="s">
        <v>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31"/>
      <c r="T1" s="31"/>
      <c r="U1" s="31"/>
      <c r="V1" s="32"/>
      <c r="W1" s="32"/>
      <c r="X1" s="32"/>
      <c r="Y1" s="32"/>
      <c r="Z1" s="32"/>
      <c r="AA1" s="32"/>
      <c r="AB1" s="32"/>
      <c r="AC1" s="32"/>
      <c r="AD1" s="32"/>
      <c r="AE1" s="21"/>
      <c r="AF1" s="21"/>
      <c r="AG1" s="21"/>
      <c r="AH1" s="21"/>
    </row>
    <row r="2" spans="1:34" ht="15" customHeight="1">
      <c r="A2" s="92" t="s">
        <v>0</v>
      </c>
      <c r="B2" s="96" t="s">
        <v>2</v>
      </c>
      <c r="C2" s="33"/>
      <c r="D2" s="97" t="s">
        <v>4</v>
      </c>
      <c r="E2" s="97"/>
      <c r="F2" s="97"/>
      <c r="G2" s="98" t="s">
        <v>5</v>
      </c>
      <c r="H2" s="99"/>
      <c r="I2" s="99"/>
      <c r="J2" s="100"/>
      <c r="K2" s="98" t="s">
        <v>6</v>
      </c>
      <c r="L2" s="99"/>
      <c r="M2" s="99"/>
      <c r="N2" s="100"/>
      <c r="O2" s="98" t="s">
        <v>7</v>
      </c>
      <c r="P2" s="99"/>
      <c r="Q2" s="99"/>
      <c r="R2" s="100"/>
      <c r="S2" s="98" t="s">
        <v>8</v>
      </c>
      <c r="T2" s="99"/>
      <c r="U2" s="99"/>
      <c r="V2" s="100"/>
      <c r="W2" s="98" t="s">
        <v>9</v>
      </c>
      <c r="X2" s="99"/>
      <c r="Y2" s="99"/>
      <c r="Z2" s="100"/>
      <c r="AA2" s="98" t="s">
        <v>10</v>
      </c>
      <c r="AB2" s="99"/>
      <c r="AC2" s="99"/>
      <c r="AD2" s="100"/>
      <c r="AE2" s="85" t="s">
        <v>62</v>
      </c>
      <c r="AF2" s="86"/>
      <c r="AG2" s="86"/>
      <c r="AH2" s="87"/>
    </row>
    <row r="3" spans="1:34" ht="180" customHeight="1">
      <c r="A3" s="93"/>
      <c r="B3" s="96"/>
      <c r="C3" s="34" t="s">
        <v>14</v>
      </c>
      <c r="D3" s="29" t="s">
        <v>15</v>
      </c>
      <c r="E3" s="29" t="s">
        <v>12</v>
      </c>
      <c r="F3" s="29" t="s">
        <v>13</v>
      </c>
      <c r="G3" s="34" t="s">
        <v>14</v>
      </c>
      <c r="H3" s="29" t="s">
        <v>15</v>
      </c>
      <c r="I3" s="29" t="s">
        <v>12</v>
      </c>
      <c r="J3" s="29" t="s">
        <v>13</v>
      </c>
      <c r="K3" s="34" t="s">
        <v>14</v>
      </c>
      <c r="L3" s="29" t="s">
        <v>15</v>
      </c>
      <c r="M3" s="29" t="s">
        <v>12</v>
      </c>
      <c r="N3" s="29" t="s">
        <v>13</v>
      </c>
      <c r="O3" s="34" t="s">
        <v>14</v>
      </c>
      <c r="P3" s="29" t="s">
        <v>15</v>
      </c>
      <c r="Q3" s="29" t="s">
        <v>12</v>
      </c>
      <c r="R3" s="29" t="s">
        <v>13</v>
      </c>
      <c r="S3" s="34" t="s">
        <v>14</v>
      </c>
      <c r="T3" s="29" t="s">
        <v>15</v>
      </c>
      <c r="U3" s="29" t="s">
        <v>12</v>
      </c>
      <c r="V3" s="29" t="s">
        <v>13</v>
      </c>
      <c r="W3" s="34" t="s">
        <v>14</v>
      </c>
      <c r="X3" s="29" t="s">
        <v>15</v>
      </c>
      <c r="Y3" s="29" t="s">
        <v>12</v>
      </c>
      <c r="Z3" s="29" t="s">
        <v>13</v>
      </c>
      <c r="AA3" s="34" t="s">
        <v>14</v>
      </c>
      <c r="AB3" s="29" t="s">
        <v>15</v>
      </c>
      <c r="AC3" s="29" t="s">
        <v>12</v>
      </c>
      <c r="AD3" s="29" t="s">
        <v>13</v>
      </c>
      <c r="AE3" s="25" t="s">
        <v>61</v>
      </c>
      <c r="AF3" s="26" t="s">
        <v>58</v>
      </c>
      <c r="AG3" s="26" t="s">
        <v>59</v>
      </c>
      <c r="AH3" s="26" t="s">
        <v>60</v>
      </c>
    </row>
    <row r="4" spans="1:34">
      <c r="A4" s="37" t="s">
        <v>1</v>
      </c>
      <c r="B4" s="55">
        <v>3</v>
      </c>
      <c r="C4" s="54">
        <v>164</v>
      </c>
      <c r="D4" s="53">
        <v>54</v>
      </c>
      <c r="E4" s="53">
        <v>0</v>
      </c>
      <c r="F4" s="53">
        <v>7</v>
      </c>
      <c r="G4" s="53">
        <v>190</v>
      </c>
      <c r="H4" s="53">
        <v>77</v>
      </c>
      <c r="I4" s="53">
        <v>2</v>
      </c>
      <c r="J4" s="53">
        <v>17</v>
      </c>
      <c r="K4" s="53">
        <v>143</v>
      </c>
      <c r="L4" s="53">
        <v>47</v>
      </c>
      <c r="M4" s="53">
        <v>0</v>
      </c>
      <c r="N4" s="53">
        <v>10</v>
      </c>
      <c r="O4" s="54">
        <v>176</v>
      </c>
      <c r="P4" s="54">
        <v>76</v>
      </c>
      <c r="Q4" s="54">
        <v>0</v>
      </c>
      <c r="R4" s="54">
        <v>6</v>
      </c>
      <c r="S4" s="54">
        <v>174</v>
      </c>
      <c r="T4" s="54">
        <v>88</v>
      </c>
      <c r="U4" s="54">
        <v>3</v>
      </c>
      <c r="V4" s="54">
        <v>11</v>
      </c>
      <c r="W4" s="54">
        <v>47</v>
      </c>
      <c r="X4" s="54">
        <v>13</v>
      </c>
      <c r="Y4" s="54">
        <v>2</v>
      </c>
      <c r="Z4" s="54">
        <v>3</v>
      </c>
      <c r="AA4" s="54">
        <v>43</v>
      </c>
      <c r="AB4" s="53">
        <v>18</v>
      </c>
      <c r="AC4" s="53">
        <v>1</v>
      </c>
      <c r="AD4" s="53">
        <v>5</v>
      </c>
      <c r="AE4" s="41">
        <f t="shared" ref="AE4" si="0">SUM(D4+H4+L4+P4+T4+X4+AB4)</f>
        <v>373</v>
      </c>
      <c r="AF4" s="41">
        <f t="shared" ref="AF4" si="1">C4+G4+K4+O4+S4+W4+AA4</f>
        <v>937</v>
      </c>
      <c r="AG4" s="36">
        <f t="shared" ref="AG4" si="2">E4+I4+M4+Q4+U4+Y4+AC4</f>
        <v>8</v>
      </c>
      <c r="AH4" s="36">
        <f t="shared" ref="AH4" si="3">SUM(F4+J4+N4+R4+V4+Z4+AD4)</f>
        <v>59</v>
      </c>
    </row>
    <row r="5" spans="1:34" ht="15" customHeight="1"/>
    <row r="6" spans="1:34" ht="15" customHeight="1"/>
    <row r="7" spans="1:34" ht="15" customHeight="1"/>
  </sheetData>
  <mergeCells count="11">
    <mergeCell ref="AE2:AH2"/>
    <mergeCell ref="A1:R1"/>
    <mergeCell ref="O2:R2"/>
    <mergeCell ref="S2:V2"/>
    <mergeCell ref="W2:Z2"/>
    <mergeCell ref="AA2:AD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H7"/>
  <sheetViews>
    <sheetView zoomScale="85" zoomScaleNormal="85" workbookViewId="0">
      <selection activeCell="A5" sqref="A5:XFD26"/>
    </sheetView>
  </sheetViews>
  <sheetFormatPr defaultRowHeight="15"/>
  <cols>
    <col min="1" max="1" width="19.28515625" customWidth="1"/>
  </cols>
  <sheetData>
    <row r="1" spans="1:34" ht="39.75" customHeight="1">
      <c r="A1" s="91" t="s">
        <v>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31"/>
      <c r="T1" s="31"/>
      <c r="U1" s="31"/>
      <c r="V1" s="32"/>
      <c r="W1" s="32"/>
      <c r="X1" s="32"/>
      <c r="Y1" s="32"/>
      <c r="Z1" s="32"/>
      <c r="AA1" s="32"/>
      <c r="AB1" s="32"/>
      <c r="AC1" s="32"/>
      <c r="AD1" s="32"/>
      <c r="AE1" s="21"/>
      <c r="AF1" s="21"/>
      <c r="AG1" s="21"/>
      <c r="AH1" s="21"/>
    </row>
    <row r="2" spans="1:34" ht="15" customHeight="1">
      <c r="A2" s="92" t="s">
        <v>0</v>
      </c>
      <c r="B2" s="96" t="s">
        <v>2</v>
      </c>
      <c r="C2" s="33"/>
      <c r="D2" s="97" t="s">
        <v>4</v>
      </c>
      <c r="E2" s="97"/>
      <c r="F2" s="97"/>
      <c r="G2" s="98" t="s">
        <v>5</v>
      </c>
      <c r="H2" s="99"/>
      <c r="I2" s="99"/>
      <c r="J2" s="100"/>
      <c r="K2" s="98" t="s">
        <v>6</v>
      </c>
      <c r="L2" s="99"/>
      <c r="M2" s="99"/>
      <c r="N2" s="100"/>
      <c r="O2" s="98" t="s">
        <v>7</v>
      </c>
      <c r="P2" s="99"/>
      <c r="Q2" s="99"/>
      <c r="R2" s="100"/>
      <c r="S2" s="98" t="s">
        <v>8</v>
      </c>
      <c r="T2" s="99"/>
      <c r="U2" s="99"/>
      <c r="V2" s="100"/>
      <c r="W2" s="98" t="s">
        <v>9</v>
      </c>
      <c r="X2" s="99"/>
      <c r="Y2" s="99"/>
      <c r="Z2" s="100"/>
      <c r="AA2" s="98" t="s">
        <v>10</v>
      </c>
      <c r="AB2" s="99"/>
      <c r="AC2" s="99"/>
      <c r="AD2" s="100"/>
      <c r="AE2" s="85" t="s">
        <v>62</v>
      </c>
      <c r="AF2" s="86"/>
      <c r="AG2" s="86"/>
      <c r="AH2" s="87"/>
    </row>
    <row r="3" spans="1:34" ht="180" customHeight="1">
      <c r="A3" s="93"/>
      <c r="B3" s="96"/>
      <c r="C3" s="34" t="s">
        <v>14</v>
      </c>
      <c r="D3" s="29" t="s">
        <v>15</v>
      </c>
      <c r="E3" s="29" t="s">
        <v>12</v>
      </c>
      <c r="F3" s="29" t="s">
        <v>13</v>
      </c>
      <c r="G3" s="34" t="s">
        <v>14</v>
      </c>
      <c r="H3" s="29" t="s">
        <v>15</v>
      </c>
      <c r="I3" s="29" t="s">
        <v>12</v>
      </c>
      <c r="J3" s="29" t="s">
        <v>13</v>
      </c>
      <c r="K3" s="34" t="s">
        <v>14</v>
      </c>
      <c r="L3" s="29" t="s">
        <v>15</v>
      </c>
      <c r="M3" s="29" t="s">
        <v>12</v>
      </c>
      <c r="N3" s="29" t="s">
        <v>13</v>
      </c>
      <c r="O3" s="34" t="s">
        <v>14</v>
      </c>
      <c r="P3" s="29" t="s">
        <v>15</v>
      </c>
      <c r="Q3" s="29" t="s">
        <v>12</v>
      </c>
      <c r="R3" s="29" t="s">
        <v>13</v>
      </c>
      <c r="S3" s="34" t="s">
        <v>14</v>
      </c>
      <c r="T3" s="29" t="s">
        <v>15</v>
      </c>
      <c r="U3" s="29" t="s">
        <v>12</v>
      </c>
      <c r="V3" s="29" t="s">
        <v>13</v>
      </c>
      <c r="W3" s="34" t="s">
        <v>14</v>
      </c>
      <c r="X3" s="29" t="s">
        <v>15</v>
      </c>
      <c r="Y3" s="29" t="s">
        <v>12</v>
      </c>
      <c r="Z3" s="29" t="s">
        <v>13</v>
      </c>
      <c r="AA3" s="34" t="s">
        <v>14</v>
      </c>
      <c r="AB3" s="29" t="s">
        <v>15</v>
      </c>
      <c r="AC3" s="29" t="s">
        <v>12</v>
      </c>
      <c r="AD3" s="29" t="s">
        <v>13</v>
      </c>
      <c r="AE3" s="25" t="s">
        <v>61</v>
      </c>
      <c r="AF3" s="26" t="s">
        <v>58</v>
      </c>
      <c r="AG3" s="26" t="s">
        <v>59</v>
      </c>
      <c r="AH3" s="26" t="s">
        <v>60</v>
      </c>
    </row>
    <row r="4" spans="1:34">
      <c r="A4" s="37" t="s">
        <v>1</v>
      </c>
      <c r="B4" s="55">
        <v>3</v>
      </c>
      <c r="C4" s="54">
        <v>164</v>
      </c>
      <c r="D4" s="53">
        <v>6</v>
      </c>
      <c r="E4" s="53">
        <v>0</v>
      </c>
      <c r="F4" s="53">
        <v>4</v>
      </c>
      <c r="G4" s="53">
        <v>190</v>
      </c>
      <c r="H4" s="53">
        <v>5</v>
      </c>
      <c r="I4" s="53">
        <v>0</v>
      </c>
      <c r="J4" s="53">
        <v>1</v>
      </c>
      <c r="K4" s="53">
        <v>143</v>
      </c>
      <c r="L4" s="53">
        <v>7</v>
      </c>
      <c r="M4" s="53">
        <v>0</v>
      </c>
      <c r="N4" s="53">
        <v>3</v>
      </c>
      <c r="O4" s="54">
        <v>176</v>
      </c>
      <c r="P4" s="54">
        <v>22</v>
      </c>
      <c r="Q4" s="54">
        <v>0</v>
      </c>
      <c r="R4" s="54">
        <v>0</v>
      </c>
      <c r="S4" s="54">
        <v>174</v>
      </c>
      <c r="T4" s="54">
        <v>24</v>
      </c>
      <c r="U4" s="54">
        <v>0</v>
      </c>
      <c r="V4" s="54">
        <v>0</v>
      </c>
      <c r="W4" s="54">
        <v>47</v>
      </c>
      <c r="X4" s="54">
        <v>4</v>
      </c>
      <c r="Y4" s="54">
        <v>0</v>
      </c>
      <c r="Z4" s="54">
        <v>0</v>
      </c>
      <c r="AA4" s="54">
        <v>43</v>
      </c>
      <c r="AB4" s="53">
        <v>4</v>
      </c>
      <c r="AC4" s="53">
        <v>0</v>
      </c>
      <c r="AD4" s="53">
        <v>0</v>
      </c>
      <c r="AE4" s="41">
        <f t="shared" ref="AE4" si="0">SUM(D4+H4+L4+P4+T4+X4+AB4)</f>
        <v>72</v>
      </c>
      <c r="AF4" s="41">
        <f t="shared" ref="AF4" si="1">C4+G4+K4+O4+S4+W4+AA4</f>
        <v>937</v>
      </c>
      <c r="AG4" s="36">
        <f t="shared" ref="AG4" si="2">E4+I4+M4+Q4+U4+Y4+AC4</f>
        <v>0</v>
      </c>
      <c r="AH4" s="36">
        <f t="shared" ref="AH4" si="3">SUM(F4+J4+N4+R4+V4+Z4+AD4)</f>
        <v>8</v>
      </c>
    </row>
    <row r="5" spans="1:34" ht="15" customHeight="1"/>
    <row r="6" spans="1:34" ht="15" customHeight="1"/>
    <row r="7" spans="1:34" ht="15" customHeight="1"/>
  </sheetData>
  <mergeCells count="11">
    <mergeCell ref="AE2:AH2"/>
    <mergeCell ref="A1:R1"/>
    <mergeCell ref="O2:R2"/>
    <mergeCell ref="S2:V2"/>
    <mergeCell ref="W2:Z2"/>
    <mergeCell ref="AA2:AD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H7"/>
  <sheetViews>
    <sheetView zoomScale="85" zoomScaleNormal="85" workbookViewId="0">
      <selection activeCell="A5" sqref="A5:XFD26"/>
    </sheetView>
  </sheetViews>
  <sheetFormatPr defaultRowHeight="15"/>
  <cols>
    <col min="1" max="1" width="18.42578125" customWidth="1"/>
  </cols>
  <sheetData>
    <row r="1" spans="1:34" ht="39.75" customHeight="1">
      <c r="A1" s="91" t="s">
        <v>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31"/>
      <c r="T1" s="31"/>
      <c r="U1" s="31"/>
      <c r="V1" s="32"/>
      <c r="W1" s="32"/>
      <c r="X1" s="32"/>
      <c r="Y1" s="32"/>
      <c r="Z1" s="32"/>
      <c r="AA1" s="32"/>
      <c r="AB1" s="32"/>
      <c r="AC1" s="32"/>
      <c r="AD1" s="32"/>
      <c r="AE1" s="21"/>
      <c r="AF1" s="21"/>
      <c r="AG1" s="21"/>
      <c r="AH1" s="21"/>
    </row>
    <row r="2" spans="1:34" ht="15" customHeight="1">
      <c r="A2" s="92" t="s">
        <v>0</v>
      </c>
      <c r="B2" s="96" t="s">
        <v>2</v>
      </c>
      <c r="C2" s="33"/>
      <c r="D2" s="97" t="s">
        <v>4</v>
      </c>
      <c r="E2" s="97"/>
      <c r="F2" s="97"/>
      <c r="G2" s="98" t="s">
        <v>5</v>
      </c>
      <c r="H2" s="99"/>
      <c r="I2" s="99"/>
      <c r="J2" s="100"/>
      <c r="K2" s="98" t="s">
        <v>6</v>
      </c>
      <c r="L2" s="99"/>
      <c r="M2" s="99"/>
      <c r="N2" s="100"/>
      <c r="O2" s="98" t="s">
        <v>7</v>
      </c>
      <c r="P2" s="99"/>
      <c r="Q2" s="99"/>
      <c r="R2" s="100"/>
      <c r="S2" s="98" t="s">
        <v>8</v>
      </c>
      <c r="T2" s="99"/>
      <c r="U2" s="99"/>
      <c r="V2" s="100"/>
      <c r="W2" s="98" t="s">
        <v>9</v>
      </c>
      <c r="X2" s="99"/>
      <c r="Y2" s="99"/>
      <c r="Z2" s="100"/>
      <c r="AA2" s="98" t="s">
        <v>10</v>
      </c>
      <c r="AB2" s="99"/>
      <c r="AC2" s="99"/>
      <c r="AD2" s="100"/>
      <c r="AE2" s="85" t="s">
        <v>62</v>
      </c>
      <c r="AF2" s="86"/>
      <c r="AG2" s="86"/>
      <c r="AH2" s="87"/>
    </row>
    <row r="3" spans="1:34" ht="180" customHeight="1">
      <c r="A3" s="93"/>
      <c r="B3" s="96"/>
      <c r="C3" s="34" t="s">
        <v>14</v>
      </c>
      <c r="D3" s="29" t="s">
        <v>15</v>
      </c>
      <c r="E3" s="29" t="s">
        <v>12</v>
      </c>
      <c r="F3" s="29" t="s">
        <v>13</v>
      </c>
      <c r="G3" s="34" t="s">
        <v>14</v>
      </c>
      <c r="H3" s="29" t="s">
        <v>15</v>
      </c>
      <c r="I3" s="29" t="s">
        <v>12</v>
      </c>
      <c r="J3" s="29" t="s">
        <v>13</v>
      </c>
      <c r="K3" s="34" t="s">
        <v>14</v>
      </c>
      <c r="L3" s="29" t="s">
        <v>15</v>
      </c>
      <c r="M3" s="29" t="s">
        <v>12</v>
      </c>
      <c r="N3" s="29" t="s">
        <v>13</v>
      </c>
      <c r="O3" s="34" t="s">
        <v>14</v>
      </c>
      <c r="P3" s="29" t="s">
        <v>15</v>
      </c>
      <c r="Q3" s="29" t="s">
        <v>12</v>
      </c>
      <c r="R3" s="29" t="s">
        <v>13</v>
      </c>
      <c r="S3" s="34" t="s">
        <v>14</v>
      </c>
      <c r="T3" s="29" t="s">
        <v>15</v>
      </c>
      <c r="U3" s="29" t="s">
        <v>12</v>
      </c>
      <c r="V3" s="29" t="s">
        <v>13</v>
      </c>
      <c r="W3" s="34" t="s">
        <v>14</v>
      </c>
      <c r="X3" s="29" t="s">
        <v>15</v>
      </c>
      <c r="Y3" s="29" t="s">
        <v>12</v>
      </c>
      <c r="Z3" s="29" t="s">
        <v>13</v>
      </c>
      <c r="AA3" s="34" t="s">
        <v>14</v>
      </c>
      <c r="AB3" s="29" t="s">
        <v>15</v>
      </c>
      <c r="AC3" s="29" t="s">
        <v>12</v>
      </c>
      <c r="AD3" s="29" t="s">
        <v>13</v>
      </c>
      <c r="AE3" s="25" t="s">
        <v>61</v>
      </c>
      <c r="AF3" s="26" t="s">
        <v>58</v>
      </c>
      <c r="AG3" s="26" t="s">
        <v>59</v>
      </c>
      <c r="AH3" s="26" t="s">
        <v>60</v>
      </c>
    </row>
    <row r="4" spans="1:34">
      <c r="A4" s="37" t="s">
        <v>1</v>
      </c>
      <c r="B4" s="55">
        <v>3</v>
      </c>
      <c r="C4" s="54">
        <v>164</v>
      </c>
      <c r="D4" s="53">
        <v>68</v>
      </c>
      <c r="E4" s="53">
        <v>2</v>
      </c>
      <c r="F4" s="53">
        <v>10</v>
      </c>
      <c r="G4" s="53">
        <v>190</v>
      </c>
      <c r="H4" s="53">
        <v>88</v>
      </c>
      <c r="I4" s="53">
        <v>9</v>
      </c>
      <c r="J4" s="53">
        <v>14</v>
      </c>
      <c r="K4" s="53">
        <v>143</v>
      </c>
      <c r="L4" s="53">
        <v>47</v>
      </c>
      <c r="M4" s="53">
        <v>1</v>
      </c>
      <c r="N4" s="53">
        <v>5</v>
      </c>
      <c r="O4" s="54">
        <v>176</v>
      </c>
      <c r="P4" s="54">
        <v>69</v>
      </c>
      <c r="Q4" s="54">
        <v>2</v>
      </c>
      <c r="R4" s="54">
        <v>15</v>
      </c>
      <c r="S4" s="54">
        <v>174</v>
      </c>
      <c r="T4" s="54">
        <v>69</v>
      </c>
      <c r="U4" s="54">
        <v>6</v>
      </c>
      <c r="V4" s="54">
        <v>2</v>
      </c>
      <c r="W4" s="54">
        <v>47</v>
      </c>
      <c r="X4" s="54">
        <v>20</v>
      </c>
      <c r="Y4" s="54">
        <v>2</v>
      </c>
      <c r="Z4" s="54">
        <v>7</v>
      </c>
      <c r="AA4" s="54">
        <v>43</v>
      </c>
      <c r="AB4" s="53">
        <v>16</v>
      </c>
      <c r="AC4" s="53">
        <v>4</v>
      </c>
      <c r="AD4" s="53">
        <v>2</v>
      </c>
      <c r="AE4" s="41">
        <f t="shared" ref="AE4" si="0">SUM(D4+H4+L4+P4+T4+X4+AB4)</f>
        <v>377</v>
      </c>
      <c r="AF4" s="41">
        <f t="shared" ref="AF4" si="1">C4+G4+K4+O4+S4+W4+AA4</f>
        <v>937</v>
      </c>
      <c r="AG4" s="36">
        <f t="shared" ref="AG4" si="2">E4+I4+M4+Q4+U4+Y4+AC4</f>
        <v>26</v>
      </c>
      <c r="AH4" s="36">
        <f t="shared" ref="AH4" si="3">SUM(F4+J4+N4+R4+V4+Z4+AD4)</f>
        <v>55</v>
      </c>
    </row>
    <row r="5" spans="1:34" ht="15" customHeight="1"/>
    <row r="6" spans="1:34" ht="15" customHeight="1"/>
    <row r="7" spans="1:34" ht="15" customHeight="1"/>
  </sheetData>
  <mergeCells count="11">
    <mergeCell ref="AE2:AH2"/>
    <mergeCell ref="A1:R1"/>
    <mergeCell ref="O2:R2"/>
    <mergeCell ref="S2:V2"/>
    <mergeCell ref="W2:Z2"/>
    <mergeCell ref="AA2:AD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H7"/>
  <sheetViews>
    <sheetView zoomScale="85" zoomScaleNormal="85" workbookViewId="0">
      <selection activeCell="A5" sqref="A5:XFD26"/>
    </sheetView>
  </sheetViews>
  <sheetFormatPr defaultRowHeight="15"/>
  <cols>
    <col min="1" max="1" width="18.85546875" customWidth="1"/>
  </cols>
  <sheetData>
    <row r="1" spans="1:34" ht="39.75" customHeight="1">
      <c r="A1" s="91" t="s">
        <v>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31"/>
      <c r="T1" s="31"/>
      <c r="U1" s="31"/>
      <c r="V1" s="32"/>
      <c r="W1" s="32"/>
      <c r="X1" s="32"/>
      <c r="Y1" s="32"/>
      <c r="Z1" s="32"/>
      <c r="AA1" s="32"/>
      <c r="AB1" s="32"/>
      <c r="AC1" s="32"/>
      <c r="AD1" s="32"/>
      <c r="AE1" s="21"/>
      <c r="AF1" s="21"/>
      <c r="AG1" s="21"/>
      <c r="AH1" s="21"/>
    </row>
    <row r="2" spans="1:34" ht="15" customHeight="1">
      <c r="A2" s="92" t="s">
        <v>0</v>
      </c>
      <c r="B2" s="96" t="s">
        <v>2</v>
      </c>
      <c r="C2" s="33"/>
      <c r="D2" s="97" t="s">
        <v>4</v>
      </c>
      <c r="E2" s="97"/>
      <c r="F2" s="97"/>
      <c r="G2" s="98" t="s">
        <v>5</v>
      </c>
      <c r="H2" s="99"/>
      <c r="I2" s="99"/>
      <c r="J2" s="100"/>
      <c r="K2" s="98" t="s">
        <v>6</v>
      </c>
      <c r="L2" s="99"/>
      <c r="M2" s="99"/>
      <c r="N2" s="100"/>
      <c r="O2" s="98" t="s">
        <v>7</v>
      </c>
      <c r="P2" s="99"/>
      <c r="Q2" s="99"/>
      <c r="R2" s="100"/>
      <c r="S2" s="98" t="s">
        <v>8</v>
      </c>
      <c r="T2" s="99"/>
      <c r="U2" s="99"/>
      <c r="V2" s="100"/>
      <c r="W2" s="98" t="s">
        <v>9</v>
      </c>
      <c r="X2" s="99"/>
      <c r="Y2" s="99"/>
      <c r="Z2" s="100"/>
      <c r="AA2" s="98" t="s">
        <v>10</v>
      </c>
      <c r="AB2" s="99"/>
      <c r="AC2" s="99"/>
      <c r="AD2" s="100"/>
      <c r="AE2" s="85" t="s">
        <v>62</v>
      </c>
      <c r="AF2" s="86"/>
      <c r="AG2" s="86"/>
      <c r="AH2" s="87"/>
    </row>
    <row r="3" spans="1:34" ht="180" customHeight="1">
      <c r="A3" s="93"/>
      <c r="B3" s="96"/>
      <c r="C3" s="34" t="s">
        <v>14</v>
      </c>
      <c r="D3" s="29" t="s">
        <v>15</v>
      </c>
      <c r="E3" s="29" t="s">
        <v>12</v>
      </c>
      <c r="F3" s="29" t="s">
        <v>13</v>
      </c>
      <c r="G3" s="34" t="s">
        <v>14</v>
      </c>
      <c r="H3" s="29" t="s">
        <v>15</v>
      </c>
      <c r="I3" s="29" t="s">
        <v>12</v>
      </c>
      <c r="J3" s="29" t="s">
        <v>13</v>
      </c>
      <c r="K3" s="34" t="s">
        <v>14</v>
      </c>
      <c r="L3" s="29" t="s">
        <v>15</v>
      </c>
      <c r="M3" s="29" t="s">
        <v>12</v>
      </c>
      <c r="N3" s="29" t="s">
        <v>13</v>
      </c>
      <c r="O3" s="34" t="s">
        <v>14</v>
      </c>
      <c r="P3" s="29" t="s">
        <v>15</v>
      </c>
      <c r="Q3" s="29" t="s">
        <v>12</v>
      </c>
      <c r="R3" s="29" t="s">
        <v>13</v>
      </c>
      <c r="S3" s="34" t="s">
        <v>14</v>
      </c>
      <c r="T3" s="29" t="s">
        <v>15</v>
      </c>
      <c r="U3" s="29" t="s">
        <v>12</v>
      </c>
      <c r="V3" s="29" t="s">
        <v>13</v>
      </c>
      <c r="W3" s="34" t="s">
        <v>14</v>
      </c>
      <c r="X3" s="29" t="s">
        <v>15</v>
      </c>
      <c r="Y3" s="29" t="s">
        <v>12</v>
      </c>
      <c r="Z3" s="29" t="s">
        <v>13</v>
      </c>
      <c r="AA3" s="34" t="s">
        <v>14</v>
      </c>
      <c r="AB3" s="29" t="s">
        <v>15</v>
      </c>
      <c r="AC3" s="29" t="s">
        <v>12</v>
      </c>
      <c r="AD3" s="29" t="s">
        <v>13</v>
      </c>
      <c r="AE3" s="25" t="s">
        <v>61</v>
      </c>
      <c r="AF3" s="26" t="s">
        <v>58</v>
      </c>
      <c r="AG3" s="26" t="s">
        <v>59</v>
      </c>
      <c r="AH3" s="26" t="s">
        <v>60</v>
      </c>
    </row>
    <row r="4" spans="1:34">
      <c r="A4" s="37" t="s">
        <v>1</v>
      </c>
      <c r="B4" s="55">
        <v>3</v>
      </c>
      <c r="C4" s="54">
        <v>164</v>
      </c>
      <c r="D4" s="53">
        <v>31</v>
      </c>
      <c r="E4" s="53">
        <v>2</v>
      </c>
      <c r="F4" s="53">
        <v>8</v>
      </c>
      <c r="G4" s="53">
        <v>190</v>
      </c>
      <c r="H4" s="53">
        <v>51</v>
      </c>
      <c r="I4" s="53">
        <v>4</v>
      </c>
      <c r="J4" s="53">
        <v>10</v>
      </c>
      <c r="K4" s="53">
        <v>143</v>
      </c>
      <c r="L4" s="53">
        <v>34</v>
      </c>
      <c r="M4" s="53">
        <v>2</v>
      </c>
      <c r="N4" s="53">
        <v>4</v>
      </c>
      <c r="O4" s="54">
        <v>176</v>
      </c>
      <c r="P4" s="54">
        <v>31</v>
      </c>
      <c r="Q4" s="54">
        <v>3</v>
      </c>
      <c r="R4" s="54">
        <v>6</v>
      </c>
      <c r="S4" s="54">
        <v>174</v>
      </c>
      <c r="T4" s="54">
        <v>40</v>
      </c>
      <c r="U4" s="54">
        <v>1</v>
      </c>
      <c r="V4" s="54">
        <v>8</v>
      </c>
      <c r="W4" s="54">
        <v>47</v>
      </c>
      <c r="X4" s="54">
        <v>5</v>
      </c>
      <c r="Y4" s="54">
        <v>0</v>
      </c>
      <c r="Z4" s="54">
        <v>0</v>
      </c>
      <c r="AA4" s="54">
        <v>43</v>
      </c>
      <c r="AB4" s="53">
        <v>14</v>
      </c>
      <c r="AC4" s="53">
        <v>2</v>
      </c>
      <c r="AD4" s="53">
        <v>2</v>
      </c>
      <c r="AE4" s="41">
        <f t="shared" ref="AE4" si="0">SUM(D4+H4+L4+P4+T4+X4+AB4)</f>
        <v>206</v>
      </c>
      <c r="AF4" s="41">
        <f t="shared" ref="AF4" si="1">C4+G4+K4+O4+S4+W4+AA4</f>
        <v>937</v>
      </c>
      <c r="AG4" s="36">
        <f t="shared" ref="AG4" si="2">E4+I4+M4+Q4+U4+Y4+AC4</f>
        <v>14</v>
      </c>
      <c r="AH4" s="36">
        <f t="shared" ref="AH4" si="3">SUM(F4+J4+N4+R4+V4+Z4+AD4)</f>
        <v>38</v>
      </c>
    </row>
    <row r="5" spans="1:34" ht="15" customHeight="1"/>
    <row r="6" spans="1:34" ht="15" customHeight="1"/>
    <row r="7" spans="1:34" ht="15" customHeight="1"/>
  </sheetData>
  <mergeCells count="11">
    <mergeCell ref="AE2:AH2"/>
    <mergeCell ref="A1:R1"/>
    <mergeCell ref="O2:R2"/>
    <mergeCell ref="S2:V2"/>
    <mergeCell ref="W2:Z2"/>
    <mergeCell ref="AA2:AD2"/>
    <mergeCell ref="A2:A3"/>
    <mergeCell ref="B2:B3"/>
    <mergeCell ref="D2:F2"/>
    <mergeCell ref="G2:J2"/>
    <mergeCell ref="K2:N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H7"/>
  <sheetViews>
    <sheetView zoomScale="85" zoomScaleNormal="85" workbookViewId="0">
      <selection activeCell="A5" sqref="A5:XFD26"/>
    </sheetView>
  </sheetViews>
  <sheetFormatPr defaultRowHeight="15"/>
  <cols>
    <col min="1" max="1" width="18.5703125" customWidth="1"/>
  </cols>
  <sheetData>
    <row r="1" spans="1:34" ht="39.75" customHeight="1">
      <c r="A1" s="91" t="s">
        <v>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31"/>
      <c r="T1" s="31"/>
      <c r="U1" s="31"/>
      <c r="V1" s="32"/>
      <c r="W1" s="32"/>
      <c r="X1" s="32"/>
      <c r="Y1" s="32"/>
      <c r="Z1" s="32"/>
      <c r="AA1" s="32"/>
      <c r="AB1" s="32"/>
      <c r="AC1" s="32"/>
      <c r="AD1" s="32"/>
      <c r="AE1" s="21"/>
      <c r="AF1" s="21"/>
      <c r="AG1" s="21"/>
      <c r="AH1" s="21"/>
    </row>
    <row r="2" spans="1:34" ht="15" customHeight="1">
      <c r="A2" s="92" t="s">
        <v>0</v>
      </c>
      <c r="B2" s="96" t="s">
        <v>2</v>
      </c>
      <c r="C2" s="33"/>
      <c r="D2" s="97" t="s">
        <v>4</v>
      </c>
      <c r="E2" s="97"/>
      <c r="F2" s="97"/>
      <c r="G2" s="98" t="s">
        <v>5</v>
      </c>
      <c r="H2" s="99"/>
      <c r="I2" s="99"/>
      <c r="J2" s="100"/>
      <c r="K2" s="98" t="s">
        <v>6</v>
      </c>
      <c r="L2" s="99"/>
      <c r="M2" s="99"/>
      <c r="N2" s="100"/>
      <c r="O2" s="98" t="s">
        <v>7</v>
      </c>
      <c r="P2" s="99"/>
      <c r="Q2" s="99"/>
      <c r="R2" s="100"/>
      <c r="S2" s="98" t="s">
        <v>8</v>
      </c>
      <c r="T2" s="99"/>
      <c r="U2" s="99"/>
      <c r="V2" s="100"/>
      <c r="W2" s="98" t="s">
        <v>9</v>
      </c>
      <c r="X2" s="99"/>
      <c r="Y2" s="99"/>
      <c r="Z2" s="100"/>
      <c r="AA2" s="98" t="s">
        <v>10</v>
      </c>
      <c r="AB2" s="99"/>
      <c r="AC2" s="99"/>
      <c r="AD2" s="100"/>
      <c r="AE2" s="85" t="s">
        <v>62</v>
      </c>
      <c r="AF2" s="86"/>
      <c r="AG2" s="86"/>
      <c r="AH2" s="87"/>
    </row>
    <row r="3" spans="1:34" ht="180" customHeight="1">
      <c r="A3" s="93"/>
      <c r="B3" s="96"/>
      <c r="C3" s="34" t="s">
        <v>14</v>
      </c>
      <c r="D3" s="29" t="s">
        <v>15</v>
      </c>
      <c r="E3" s="29" t="s">
        <v>12</v>
      </c>
      <c r="F3" s="29" t="s">
        <v>13</v>
      </c>
      <c r="G3" s="34" t="s">
        <v>14</v>
      </c>
      <c r="H3" s="29" t="s">
        <v>15</v>
      </c>
      <c r="I3" s="29" t="s">
        <v>12</v>
      </c>
      <c r="J3" s="29" t="s">
        <v>13</v>
      </c>
      <c r="K3" s="34" t="s">
        <v>14</v>
      </c>
      <c r="L3" s="29" t="s">
        <v>15</v>
      </c>
      <c r="M3" s="29" t="s">
        <v>12</v>
      </c>
      <c r="N3" s="29" t="s">
        <v>13</v>
      </c>
      <c r="O3" s="34" t="s">
        <v>14</v>
      </c>
      <c r="P3" s="29" t="s">
        <v>15</v>
      </c>
      <c r="Q3" s="29" t="s">
        <v>12</v>
      </c>
      <c r="R3" s="29" t="s">
        <v>13</v>
      </c>
      <c r="S3" s="34" t="s">
        <v>14</v>
      </c>
      <c r="T3" s="29" t="s">
        <v>15</v>
      </c>
      <c r="U3" s="29" t="s">
        <v>12</v>
      </c>
      <c r="V3" s="29" t="s">
        <v>13</v>
      </c>
      <c r="W3" s="34" t="s">
        <v>14</v>
      </c>
      <c r="X3" s="29" t="s">
        <v>15</v>
      </c>
      <c r="Y3" s="29" t="s">
        <v>12</v>
      </c>
      <c r="Z3" s="29" t="s">
        <v>13</v>
      </c>
      <c r="AA3" s="34" t="s">
        <v>14</v>
      </c>
      <c r="AB3" s="29" t="s">
        <v>15</v>
      </c>
      <c r="AC3" s="29" t="s">
        <v>12</v>
      </c>
      <c r="AD3" s="29" t="s">
        <v>13</v>
      </c>
      <c r="AE3" s="25" t="s">
        <v>61</v>
      </c>
      <c r="AF3" s="26" t="s">
        <v>58</v>
      </c>
      <c r="AG3" s="26" t="s">
        <v>59</v>
      </c>
      <c r="AH3" s="26" t="s">
        <v>60</v>
      </c>
    </row>
    <row r="4" spans="1:34">
      <c r="A4" s="37" t="s">
        <v>1</v>
      </c>
      <c r="B4" s="55">
        <v>3</v>
      </c>
      <c r="C4" s="54">
        <v>164</v>
      </c>
      <c r="D4" s="53">
        <v>1</v>
      </c>
      <c r="E4" s="53">
        <v>0</v>
      </c>
      <c r="F4" s="53">
        <v>0</v>
      </c>
      <c r="G4" s="53">
        <v>190</v>
      </c>
      <c r="H4" s="53">
        <v>7</v>
      </c>
      <c r="I4" s="53">
        <v>1</v>
      </c>
      <c r="J4" s="53">
        <v>2</v>
      </c>
      <c r="K4" s="53">
        <v>143</v>
      </c>
      <c r="L4" s="53">
        <v>13</v>
      </c>
      <c r="M4" s="53">
        <v>0</v>
      </c>
      <c r="N4" s="53">
        <v>6</v>
      </c>
      <c r="O4" s="54">
        <v>176</v>
      </c>
      <c r="P4" s="54">
        <v>50</v>
      </c>
      <c r="Q4" s="54">
        <v>8</v>
      </c>
      <c r="R4" s="54">
        <v>20</v>
      </c>
      <c r="S4" s="54">
        <v>174</v>
      </c>
      <c r="T4" s="54">
        <v>75</v>
      </c>
      <c r="U4" s="54">
        <v>3</v>
      </c>
      <c r="V4" s="54">
        <v>16</v>
      </c>
      <c r="W4" s="54">
        <v>47</v>
      </c>
      <c r="X4" s="54">
        <v>12</v>
      </c>
      <c r="Y4" s="54">
        <v>1</v>
      </c>
      <c r="Z4" s="54">
        <v>2</v>
      </c>
      <c r="AA4" s="54">
        <v>43</v>
      </c>
      <c r="AB4" s="53">
        <v>19</v>
      </c>
      <c r="AC4" s="53">
        <v>4</v>
      </c>
      <c r="AD4" s="53">
        <v>8</v>
      </c>
      <c r="AE4" s="41">
        <f t="shared" ref="AE4" si="0">SUM(D4+H4+L4+P4+T4+X4+AB4)</f>
        <v>177</v>
      </c>
      <c r="AF4" s="41">
        <f t="shared" ref="AF4" si="1">C4+G4+K4+O4+S4+W4+AA4</f>
        <v>937</v>
      </c>
      <c r="AG4" s="36">
        <f t="shared" ref="AG4" si="2">E4+I4+M4+Q4+U4+Y4+AC4</f>
        <v>17</v>
      </c>
      <c r="AH4" s="36">
        <f t="shared" ref="AH4" si="3">SUM(F4+J4+N4+R4+V4+Z4+AD4)</f>
        <v>54</v>
      </c>
    </row>
    <row r="5" spans="1:34" ht="15" customHeight="1"/>
    <row r="6" spans="1:34" ht="15" customHeight="1"/>
    <row r="7" spans="1:34" ht="15" customHeight="1"/>
  </sheetData>
  <mergeCells count="11">
    <mergeCell ref="AE2:AH2"/>
    <mergeCell ref="A1:R1"/>
    <mergeCell ref="S2:V2"/>
    <mergeCell ref="W2:Z2"/>
    <mergeCell ref="AA2:AD2"/>
    <mergeCell ref="O2:R2"/>
    <mergeCell ref="A2:A3"/>
    <mergeCell ref="B2:B3"/>
    <mergeCell ref="D2:F2"/>
    <mergeCell ref="G2:J2"/>
    <mergeCell ref="K2:N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H7"/>
  <sheetViews>
    <sheetView zoomScale="85" zoomScaleNormal="85" workbookViewId="0">
      <selection activeCell="A5" sqref="A5:XFD26"/>
    </sheetView>
  </sheetViews>
  <sheetFormatPr defaultRowHeight="15"/>
  <cols>
    <col min="1" max="1" width="18.5703125" customWidth="1"/>
  </cols>
  <sheetData>
    <row r="1" spans="1:34" ht="39.75" customHeight="1">
      <c r="A1" s="91" t="s">
        <v>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31"/>
      <c r="T1" s="31"/>
      <c r="U1" s="31"/>
      <c r="V1" s="32"/>
      <c r="W1" s="32"/>
      <c r="X1" s="32"/>
      <c r="Y1" s="32"/>
      <c r="Z1" s="32"/>
      <c r="AA1" s="32"/>
      <c r="AB1" s="32"/>
      <c r="AC1" s="32"/>
      <c r="AD1" s="32"/>
      <c r="AE1" s="21"/>
      <c r="AF1" s="21"/>
      <c r="AG1" s="21"/>
      <c r="AH1" s="21"/>
    </row>
    <row r="2" spans="1:34" ht="15" customHeight="1">
      <c r="A2" s="92" t="s">
        <v>0</v>
      </c>
      <c r="B2" s="96" t="s">
        <v>2</v>
      </c>
      <c r="C2" s="33"/>
      <c r="D2" s="97" t="s">
        <v>4</v>
      </c>
      <c r="E2" s="97"/>
      <c r="F2" s="97"/>
      <c r="G2" s="98" t="s">
        <v>5</v>
      </c>
      <c r="H2" s="99"/>
      <c r="I2" s="99"/>
      <c r="J2" s="100"/>
      <c r="K2" s="98" t="s">
        <v>6</v>
      </c>
      <c r="L2" s="99"/>
      <c r="M2" s="99"/>
      <c r="N2" s="100"/>
      <c r="O2" s="98" t="s">
        <v>7</v>
      </c>
      <c r="P2" s="99"/>
      <c r="Q2" s="99"/>
      <c r="R2" s="100"/>
      <c r="S2" s="98" t="s">
        <v>8</v>
      </c>
      <c r="T2" s="99"/>
      <c r="U2" s="99"/>
      <c r="V2" s="100"/>
      <c r="W2" s="98" t="s">
        <v>9</v>
      </c>
      <c r="X2" s="99"/>
      <c r="Y2" s="99"/>
      <c r="Z2" s="100"/>
      <c r="AA2" s="98" t="s">
        <v>10</v>
      </c>
      <c r="AB2" s="99"/>
      <c r="AC2" s="99"/>
      <c r="AD2" s="100"/>
      <c r="AE2" s="85" t="s">
        <v>62</v>
      </c>
      <c r="AF2" s="86"/>
      <c r="AG2" s="86"/>
      <c r="AH2" s="87"/>
    </row>
    <row r="3" spans="1:34" ht="180" customHeight="1">
      <c r="A3" s="93"/>
      <c r="B3" s="96"/>
      <c r="C3" s="34" t="s">
        <v>14</v>
      </c>
      <c r="D3" s="29" t="s">
        <v>15</v>
      </c>
      <c r="E3" s="29" t="s">
        <v>12</v>
      </c>
      <c r="F3" s="29" t="s">
        <v>13</v>
      </c>
      <c r="G3" s="34" t="s">
        <v>14</v>
      </c>
      <c r="H3" s="29" t="s">
        <v>15</v>
      </c>
      <c r="I3" s="29" t="s">
        <v>12</v>
      </c>
      <c r="J3" s="29" t="s">
        <v>13</v>
      </c>
      <c r="K3" s="34" t="s">
        <v>14</v>
      </c>
      <c r="L3" s="29" t="s">
        <v>15</v>
      </c>
      <c r="M3" s="29" t="s">
        <v>12</v>
      </c>
      <c r="N3" s="29" t="s">
        <v>13</v>
      </c>
      <c r="O3" s="34" t="s">
        <v>14</v>
      </c>
      <c r="P3" s="29" t="s">
        <v>15</v>
      </c>
      <c r="Q3" s="29" t="s">
        <v>12</v>
      </c>
      <c r="R3" s="29" t="s">
        <v>13</v>
      </c>
      <c r="S3" s="34" t="s">
        <v>14</v>
      </c>
      <c r="T3" s="29" t="s">
        <v>15</v>
      </c>
      <c r="U3" s="29" t="s">
        <v>12</v>
      </c>
      <c r="V3" s="29" t="s">
        <v>13</v>
      </c>
      <c r="W3" s="34" t="s">
        <v>14</v>
      </c>
      <c r="X3" s="29" t="s">
        <v>15</v>
      </c>
      <c r="Y3" s="29" t="s">
        <v>12</v>
      </c>
      <c r="Z3" s="29" t="s">
        <v>13</v>
      </c>
      <c r="AA3" s="34" t="s">
        <v>14</v>
      </c>
      <c r="AB3" s="29" t="s">
        <v>15</v>
      </c>
      <c r="AC3" s="29" t="s">
        <v>12</v>
      </c>
      <c r="AD3" s="29" t="s">
        <v>13</v>
      </c>
      <c r="AE3" s="25" t="s">
        <v>61</v>
      </c>
      <c r="AF3" s="26" t="s">
        <v>58</v>
      </c>
      <c r="AG3" s="26" t="s">
        <v>59</v>
      </c>
      <c r="AH3" s="26" t="s">
        <v>60</v>
      </c>
    </row>
    <row r="4" spans="1:34">
      <c r="A4" s="37" t="s">
        <v>1</v>
      </c>
      <c r="B4" s="55">
        <v>3</v>
      </c>
      <c r="C4" s="54">
        <v>164</v>
      </c>
      <c r="D4" s="53">
        <v>2</v>
      </c>
      <c r="E4" s="53">
        <v>1</v>
      </c>
      <c r="F4" s="53">
        <v>0</v>
      </c>
      <c r="G4" s="53">
        <v>190</v>
      </c>
      <c r="H4" s="53">
        <v>0</v>
      </c>
      <c r="I4" s="53">
        <v>0</v>
      </c>
      <c r="J4" s="53">
        <v>0</v>
      </c>
      <c r="K4" s="53">
        <v>143</v>
      </c>
      <c r="L4" s="53">
        <v>0</v>
      </c>
      <c r="M4" s="53">
        <v>0</v>
      </c>
      <c r="N4" s="53">
        <v>0</v>
      </c>
      <c r="O4" s="54">
        <v>176</v>
      </c>
      <c r="P4" s="54">
        <v>3</v>
      </c>
      <c r="Q4" s="54">
        <v>0</v>
      </c>
      <c r="R4" s="54">
        <v>1</v>
      </c>
      <c r="S4" s="54">
        <v>174</v>
      </c>
      <c r="T4" s="54">
        <v>35</v>
      </c>
      <c r="U4" s="54">
        <v>1</v>
      </c>
      <c r="V4" s="54">
        <v>1</v>
      </c>
      <c r="W4" s="54">
        <v>47</v>
      </c>
      <c r="X4" s="54">
        <v>12</v>
      </c>
      <c r="Y4" s="54">
        <v>1</v>
      </c>
      <c r="Z4" s="54">
        <v>3</v>
      </c>
      <c r="AA4" s="54">
        <v>43</v>
      </c>
      <c r="AB4" s="53">
        <v>5</v>
      </c>
      <c r="AC4" s="53">
        <v>0</v>
      </c>
      <c r="AD4" s="53">
        <v>1</v>
      </c>
      <c r="AE4" s="41">
        <f t="shared" ref="AE4" si="0">SUM(D4+H4+L4+P4+T4+X4+AB4)</f>
        <v>57</v>
      </c>
      <c r="AF4" s="41">
        <f t="shared" ref="AF4" si="1">C4+G4+K4+O4+S4+W4+AA4</f>
        <v>937</v>
      </c>
      <c r="AG4" s="36">
        <f t="shared" ref="AG4" si="2">E4+I4+M4+Q4+U4+Y4+AC4</f>
        <v>3</v>
      </c>
      <c r="AH4" s="36">
        <f t="shared" ref="AH4" si="3">SUM(F4+J4+N4+R4+V4+Z4+AD4)</f>
        <v>6</v>
      </c>
    </row>
    <row r="5" spans="1:34" ht="15" customHeight="1"/>
    <row r="6" spans="1:34" ht="15" customHeight="1"/>
    <row r="7" spans="1:34" ht="15" customHeight="1"/>
  </sheetData>
  <mergeCells count="11">
    <mergeCell ref="AE2:AH2"/>
    <mergeCell ref="A1:R1"/>
    <mergeCell ref="O2:R2"/>
    <mergeCell ref="S2:V2"/>
    <mergeCell ref="W2:Z2"/>
    <mergeCell ref="AA2:AD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6"/>
  <sheetViews>
    <sheetView zoomScale="85" zoomScaleNormal="85" workbookViewId="0">
      <selection activeCell="F11" sqref="F11"/>
    </sheetView>
  </sheetViews>
  <sheetFormatPr defaultRowHeight="15"/>
  <cols>
    <col min="1" max="1" width="19.28515625" customWidth="1"/>
    <col min="38" max="38" width="7.140625" customWidth="1"/>
  </cols>
  <sheetData>
    <row r="1" spans="1:38" ht="39.75" customHeight="1">
      <c r="A1" s="91" t="s">
        <v>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30"/>
      <c r="T1" s="31"/>
      <c r="U1" s="31"/>
      <c r="V1" s="31"/>
      <c r="W1" s="31"/>
      <c r="X1" s="31"/>
      <c r="Y1" s="31"/>
      <c r="Z1" s="32"/>
      <c r="AA1" s="32"/>
      <c r="AB1" s="32"/>
      <c r="AC1" s="32"/>
      <c r="AD1" s="32"/>
      <c r="AE1" s="32"/>
      <c r="AF1" s="32"/>
      <c r="AG1" s="32"/>
      <c r="AH1" s="32"/>
      <c r="AI1" s="21"/>
      <c r="AJ1" s="21"/>
      <c r="AK1" s="21"/>
      <c r="AL1" s="21"/>
    </row>
    <row r="2" spans="1:38" ht="15" customHeight="1">
      <c r="A2" s="92" t="s">
        <v>0</v>
      </c>
      <c r="B2" s="96" t="s">
        <v>2</v>
      </c>
      <c r="C2" s="22"/>
      <c r="D2" s="97" t="s">
        <v>3</v>
      </c>
      <c r="E2" s="97"/>
      <c r="F2" s="97"/>
      <c r="G2" s="33"/>
      <c r="H2" s="97" t="s">
        <v>4</v>
      </c>
      <c r="I2" s="97"/>
      <c r="J2" s="97"/>
      <c r="K2" s="98" t="s">
        <v>5</v>
      </c>
      <c r="L2" s="99"/>
      <c r="M2" s="99"/>
      <c r="N2" s="100"/>
      <c r="O2" s="98" t="s">
        <v>6</v>
      </c>
      <c r="P2" s="99"/>
      <c r="Q2" s="99"/>
      <c r="R2" s="100"/>
      <c r="S2" s="98" t="s">
        <v>7</v>
      </c>
      <c r="T2" s="99"/>
      <c r="U2" s="99"/>
      <c r="V2" s="100"/>
      <c r="W2" s="98" t="s">
        <v>8</v>
      </c>
      <c r="X2" s="99"/>
      <c r="Y2" s="99"/>
      <c r="Z2" s="100"/>
      <c r="AA2" s="98" t="s">
        <v>9</v>
      </c>
      <c r="AB2" s="99"/>
      <c r="AC2" s="99"/>
      <c r="AD2" s="100"/>
      <c r="AE2" s="98" t="s">
        <v>10</v>
      </c>
      <c r="AF2" s="99"/>
      <c r="AG2" s="99"/>
      <c r="AH2" s="100"/>
      <c r="AI2" s="85" t="s">
        <v>62</v>
      </c>
      <c r="AJ2" s="86"/>
      <c r="AK2" s="86"/>
      <c r="AL2" s="87"/>
    </row>
    <row r="3" spans="1:38" ht="180" customHeight="1">
      <c r="A3" s="93"/>
      <c r="B3" s="96"/>
      <c r="C3" s="34" t="s">
        <v>14</v>
      </c>
      <c r="D3" s="29" t="s">
        <v>15</v>
      </c>
      <c r="E3" s="29" t="s">
        <v>12</v>
      </c>
      <c r="F3" s="29" t="s">
        <v>13</v>
      </c>
      <c r="G3" s="34" t="s">
        <v>14</v>
      </c>
      <c r="H3" s="29" t="s">
        <v>15</v>
      </c>
      <c r="I3" s="29" t="s">
        <v>12</v>
      </c>
      <c r="J3" s="29" t="s">
        <v>13</v>
      </c>
      <c r="K3" s="34" t="s">
        <v>14</v>
      </c>
      <c r="L3" s="29" t="s">
        <v>15</v>
      </c>
      <c r="M3" s="29" t="s">
        <v>12</v>
      </c>
      <c r="N3" s="29" t="s">
        <v>13</v>
      </c>
      <c r="O3" s="34" t="s">
        <v>14</v>
      </c>
      <c r="P3" s="29" t="s">
        <v>15</v>
      </c>
      <c r="Q3" s="29" t="s">
        <v>12</v>
      </c>
      <c r="R3" s="29" t="s">
        <v>13</v>
      </c>
      <c r="S3" s="34" t="s">
        <v>14</v>
      </c>
      <c r="T3" s="29" t="s">
        <v>15</v>
      </c>
      <c r="U3" s="29" t="s">
        <v>12</v>
      </c>
      <c r="V3" s="29" t="s">
        <v>13</v>
      </c>
      <c r="W3" s="34" t="s">
        <v>14</v>
      </c>
      <c r="X3" s="29" t="s">
        <v>15</v>
      </c>
      <c r="Y3" s="29" t="s">
        <v>12</v>
      </c>
      <c r="Z3" s="29" t="s">
        <v>13</v>
      </c>
      <c r="AA3" s="34" t="s">
        <v>14</v>
      </c>
      <c r="AB3" s="29" t="s">
        <v>15</v>
      </c>
      <c r="AC3" s="29" t="s">
        <v>12</v>
      </c>
      <c r="AD3" s="29" t="s">
        <v>13</v>
      </c>
      <c r="AE3" s="34" t="s">
        <v>14</v>
      </c>
      <c r="AF3" s="29" t="s">
        <v>15</v>
      </c>
      <c r="AG3" s="29" t="s">
        <v>12</v>
      </c>
      <c r="AH3" s="29" t="s">
        <v>13</v>
      </c>
      <c r="AI3" s="25" t="s">
        <v>61</v>
      </c>
      <c r="AJ3" s="26" t="s">
        <v>58</v>
      </c>
      <c r="AK3" s="26" t="s">
        <v>59</v>
      </c>
      <c r="AL3" s="26" t="s">
        <v>60</v>
      </c>
    </row>
    <row r="4" spans="1:38" ht="38.25" customHeight="1">
      <c r="A4" s="37" t="s">
        <v>1</v>
      </c>
      <c r="B4" s="55">
        <v>3</v>
      </c>
      <c r="C4" s="53">
        <v>148</v>
      </c>
      <c r="D4" s="53">
        <v>58</v>
      </c>
      <c r="E4" s="53">
        <v>10</v>
      </c>
      <c r="F4" s="53">
        <v>11</v>
      </c>
      <c r="G4" s="54">
        <v>164</v>
      </c>
      <c r="H4" s="53">
        <v>67</v>
      </c>
      <c r="I4" s="53">
        <v>12</v>
      </c>
      <c r="J4" s="53">
        <v>23</v>
      </c>
      <c r="K4" s="53">
        <v>190</v>
      </c>
      <c r="L4" s="53">
        <v>74</v>
      </c>
      <c r="M4" s="53">
        <v>5</v>
      </c>
      <c r="N4" s="53">
        <v>23</v>
      </c>
      <c r="O4" s="53">
        <v>143</v>
      </c>
      <c r="P4" s="53">
        <v>56</v>
      </c>
      <c r="Q4" s="53">
        <v>3</v>
      </c>
      <c r="R4" s="53">
        <v>12</v>
      </c>
      <c r="S4" s="54">
        <v>176</v>
      </c>
      <c r="T4" s="54">
        <v>83</v>
      </c>
      <c r="U4" s="54">
        <v>4</v>
      </c>
      <c r="V4" s="54">
        <v>23</v>
      </c>
      <c r="W4" s="54">
        <v>174</v>
      </c>
      <c r="X4" s="54">
        <v>86</v>
      </c>
      <c r="Y4" s="54">
        <v>1</v>
      </c>
      <c r="Z4" s="54">
        <v>15</v>
      </c>
      <c r="AA4" s="54">
        <v>47</v>
      </c>
      <c r="AB4" s="54">
        <v>16</v>
      </c>
      <c r="AC4" s="54">
        <v>0</v>
      </c>
      <c r="AD4" s="54">
        <v>3</v>
      </c>
      <c r="AE4" s="54">
        <v>43</v>
      </c>
      <c r="AF4" s="53">
        <v>25</v>
      </c>
      <c r="AG4" s="53">
        <v>0</v>
      </c>
      <c r="AH4" s="53">
        <v>6</v>
      </c>
      <c r="AI4" s="27">
        <f t="shared" ref="AI4" si="0">D4+H4+L4+P4+T4+X4+AB4+AF4</f>
        <v>465</v>
      </c>
      <c r="AJ4" s="35">
        <f t="shared" ref="AJ4" si="1">SUM(C4+G4+K4+O4+S4+W4+AA4+AE4)</f>
        <v>1085</v>
      </c>
      <c r="AK4" s="36">
        <f t="shared" ref="AK4:AL4" si="2">SUM(E4+I4+M4+Q4+U4+Y4+AC4+AG4)</f>
        <v>35</v>
      </c>
      <c r="AL4" s="36">
        <f t="shared" si="2"/>
        <v>116</v>
      </c>
    </row>
    <row r="5" spans="1:38" ht="15" customHeight="1"/>
    <row r="6" spans="1:38" ht="15" customHeight="1"/>
  </sheetData>
  <mergeCells count="12">
    <mergeCell ref="AI2:AL2"/>
    <mergeCell ref="A1:R1"/>
    <mergeCell ref="A2:A3"/>
    <mergeCell ref="B2:B3"/>
    <mergeCell ref="D2:F2"/>
    <mergeCell ref="H2:J2"/>
    <mergeCell ref="AE2:AH2"/>
    <mergeCell ref="K2:N2"/>
    <mergeCell ref="O2:R2"/>
    <mergeCell ref="S2:V2"/>
    <mergeCell ref="W2:Z2"/>
    <mergeCell ref="AA2:AD2"/>
  </mergeCells>
  <pageMargins left="0.31496062992125984" right="0.31496062992125984" top="0.35433070866141736" bottom="0.35433070866141736" header="0.31496062992125984" footer="0.31496062992125984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H45"/>
  <sheetViews>
    <sheetView zoomScale="85" zoomScaleNormal="85" workbookViewId="0">
      <selection activeCell="A5" sqref="A5:XFD26"/>
    </sheetView>
  </sheetViews>
  <sheetFormatPr defaultRowHeight="15"/>
  <cols>
    <col min="1" max="1" width="19.5703125" customWidth="1"/>
  </cols>
  <sheetData>
    <row r="1" spans="1:34" ht="39.75" customHeight="1">
      <c r="A1" s="91" t="s">
        <v>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31"/>
      <c r="T1" s="31"/>
      <c r="U1" s="31"/>
      <c r="V1" s="32"/>
      <c r="W1" s="32"/>
      <c r="X1" s="32"/>
      <c r="Y1" s="32"/>
      <c r="Z1" s="32"/>
      <c r="AA1" s="32"/>
      <c r="AB1" s="32"/>
      <c r="AC1" s="32"/>
      <c r="AD1" s="32"/>
      <c r="AE1" s="21"/>
      <c r="AF1" s="21"/>
      <c r="AG1" s="21"/>
      <c r="AH1" s="21"/>
    </row>
    <row r="2" spans="1:34" ht="15" customHeight="1">
      <c r="A2" s="92" t="s">
        <v>0</v>
      </c>
      <c r="B2" s="96" t="s">
        <v>2</v>
      </c>
      <c r="C2" s="33"/>
      <c r="D2" s="97" t="s">
        <v>4</v>
      </c>
      <c r="E2" s="97"/>
      <c r="F2" s="97"/>
      <c r="G2" s="98" t="s">
        <v>5</v>
      </c>
      <c r="H2" s="99"/>
      <c r="I2" s="99"/>
      <c r="J2" s="100"/>
      <c r="K2" s="98" t="s">
        <v>6</v>
      </c>
      <c r="L2" s="99"/>
      <c r="M2" s="99"/>
      <c r="N2" s="100"/>
      <c r="O2" s="98" t="s">
        <v>7</v>
      </c>
      <c r="P2" s="99"/>
      <c r="Q2" s="99"/>
      <c r="R2" s="100"/>
      <c r="S2" s="98" t="s">
        <v>8</v>
      </c>
      <c r="T2" s="99"/>
      <c r="U2" s="99"/>
      <c r="V2" s="100"/>
      <c r="W2" s="98" t="s">
        <v>9</v>
      </c>
      <c r="X2" s="99"/>
      <c r="Y2" s="99"/>
      <c r="Z2" s="100"/>
      <c r="AA2" s="98" t="s">
        <v>10</v>
      </c>
      <c r="AB2" s="99"/>
      <c r="AC2" s="99"/>
      <c r="AD2" s="100"/>
      <c r="AE2" s="85" t="s">
        <v>62</v>
      </c>
      <c r="AF2" s="86"/>
      <c r="AG2" s="86"/>
      <c r="AH2" s="87"/>
    </row>
    <row r="3" spans="1:34" ht="180" customHeight="1">
      <c r="A3" s="93"/>
      <c r="B3" s="96"/>
      <c r="C3" s="34" t="s">
        <v>14</v>
      </c>
      <c r="D3" s="29" t="s">
        <v>15</v>
      </c>
      <c r="E3" s="29" t="s">
        <v>12</v>
      </c>
      <c r="F3" s="29" t="s">
        <v>13</v>
      </c>
      <c r="G3" s="34" t="s">
        <v>14</v>
      </c>
      <c r="H3" s="29" t="s">
        <v>15</v>
      </c>
      <c r="I3" s="29" t="s">
        <v>12</v>
      </c>
      <c r="J3" s="29" t="s">
        <v>13</v>
      </c>
      <c r="K3" s="34" t="s">
        <v>14</v>
      </c>
      <c r="L3" s="29" t="s">
        <v>15</v>
      </c>
      <c r="M3" s="29" t="s">
        <v>12</v>
      </c>
      <c r="N3" s="29" t="s">
        <v>13</v>
      </c>
      <c r="O3" s="34" t="s">
        <v>14</v>
      </c>
      <c r="P3" s="29" t="s">
        <v>15</v>
      </c>
      <c r="Q3" s="29" t="s">
        <v>12</v>
      </c>
      <c r="R3" s="29" t="s">
        <v>13</v>
      </c>
      <c r="S3" s="34" t="s">
        <v>14</v>
      </c>
      <c r="T3" s="29" t="s">
        <v>15</v>
      </c>
      <c r="U3" s="29" t="s">
        <v>12</v>
      </c>
      <c r="V3" s="29" t="s">
        <v>13</v>
      </c>
      <c r="W3" s="34" t="s">
        <v>14</v>
      </c>
      <c r="X3" s="29" t="s">
        <v>15</v>
      </c>
      <c r="Y3" s="29" t="s">
        <v>12</v>
      </c>
      <c r="Z3" s="29" t="s">
        <v>13</v>
      </c>
      <c r="AA3" s="34" t="s">
        <v>14</v>
      </c>
      <c r="AB3" s="29" t="s">
        <v>15</v>
      </c>
      <c r="AC3" s="29" t="s">
        <v>12</v>
      </c>
      <c r="AD3" s="29" t="s">
        <v>13</v>
      </c>
      <c r="AE3" s="25" t="s">
        <v>61</v>
      </c>
      <c r="AF3" s="26" t="s">
        <v>58</v>
      </c>
      <c r="AG3" s="26" t="s">
        <v>59</v>
      </c>
      <c r="AH3" s="26" t="s">
        <v>60</v>
      </c>
    </row>
    <row r="4" spans="1:34">
      <c r="A4" s="47" t="s">
        <v>1</v>
      </c>
      <c r="B4" s="55">
        <v>3</v>
      </c>
      <c r="C4" s="54">
        <v>164</v>
      </c>
      <c r="D4" s="53">
        <v>0</v>
      </c>
      <c r="E4" s="53">
        <v>0</v>
      </c>
      <c r="F4" s="53">
        <v>0</v>
      </c>
      <c r="G4" s="53">
        <v>190</v>
      </c>
      <c r="H4" s="53">
        <v>0</v>
      </c>
      <c r="I4" s="53">
        <v>0</v>
      </c>
      <c r="J4" s="53">
        <v>0</v>
      </c>
      <c r="K4" s="53">
        <v>143</v>
      </c>
      <c r="L4" s="53">
        <v>0</v>
      </c>
      <c r="M4" s="53">
        <v>0</v>
      </c>
      <c r="N4" s="53">
        <v>0</v>
      </c>
      <c r="O4" s="54">
        <v>176</v>
      </c>
      <c r="P4" s="54">
        <v>7</v>
      </c>
      <c r="Q4" s="54">
        <v>5</v>
      </c>
      <c r="R4" s="54">
        <v>1</v>
      </c>
      <c r="S4" s="54">
        <v>174</v>
      </c>
      <c r="T4" s="54">
        <v>23</v>
      </c>
      <c r="U4" s="54">
        <v>4</v>
      </c>
      <c r="V4" s="54">
        <v>5</v>
      </c>
      <c r="W4" s="54">
        <v>47</v>
      </c>
      <c r="X4" s="54">
        <v>12</v>
      </c>
      <c r="Y4" s="54">
        <v>2</v>
      </c>
      <c r="Z4" s="54">
        <v>1</v>
      </c>
      <c r="AA4" s="54">
        <v>43</v>
      </c>
      <c r="AB4" s="53">
        <v>12</v>
      </c>
      <c r="AC4" s="53">
        <v>2</v>
      </c>
      <c r="AD4" s="53">
        <v>3</v>
      </c>
      <c r="AE4" s="41">
        <f t="shared" ref="AE4" si="0">SUM(D4+H4+L4+P4+T4+X4+AB4)</f>
        <v>54</v>
      </c>
      <c r="AF4" s="41">
        <f t="shared" ref="AF4" si="1">C4+G4+K4+O4+S4+W4+AA4</f>
        <v>937</v>
      </c>
      <c r="AG4" s="36">
        <f t="shared" ref="AG4" si="2">E4+I4+M4+Q4+U4+Y4+AC4</f>
        <v>13</v>
      </c>
      <c r="AH4" s="36">
        <f t="shared" ref="AH4" si="3">SUM(F4+J4+N4+R4+V4+Z4+AD4)</f>
        <v>10</v>
      </c>
    </row>
    <row r="5" spans="1:34" ht="15" customHeight="1"/>
    <row r="32" ht="66" customHeight="1"/>
    <row r="34" ht="66" customHeight="1"/>
    <row r="36" ht="66" customHeight="1"/>
    <row r="45" ht="66" customHeight="1"/>
  </sheetData>
  <mergeCells count="11">
    <mergeCell ref="AE2:AH2"/>
    <mergeCell ref="A1:R1"/>
    <mergeCell ref="O2:R2"/>
    <mergeCell ref="S2:V2"/>
    <mergeCell ref="W2:Z2"/>
    <mergeCell ref="AA2:AD2"/>
    <mergeCell ref="A2:A3"/>
    <mergeCell ref="B2:B3"/>
    <mergeCell ref="D2:F2"/>
    <mergeCell ref="G2:J2"/>
    <mergeCell ref="K2:N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H7"/>
  <sheetViews>
    <sheetView zoomScale="85" zoomScaleNormal="85" workbookViewId="0">
      <selection activeCell="A5" sqref="A5:XFD26"/>
    </sheetView>
  </sheetViews>
  <sheetFormatPr defaultRowHeight="15"/>
  <cols>
    <col min="1" max="1" width="18.42578125" customWidth="1"/>
  </cols>
  <sheetData>
    <row r="1" spans="1:34" ht="39.75" customHeight="1">
      <c r="A1" s="91" t="s">
        <v>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31"/>
      <c r="T1" s="31"/>
      <c r="U1" s="31"/>
      <c r="V1" s="32"/>
      <c r="W1" s="32"/>
      <c r="X1" s="32"/>
      <c r="Y1" s="32"/>
      <c r="Z1" s="32"/>
      <c r="AA1" s="32"/>
      <c r="AB1" s="32"/>
      <c r="AC1" s="32"/>
      <c r="AD1" s="32"/>
      <c r="AE1" s="21"/>
      <c r="AF1" s="21"/>
      <c r="AG1" s="21"/>
      <c r="AH1" s="21"/>
    </row>
    <row r="2" spans="1:34" ht="15" customHeight="1">
      <c r="A2" s="92" t="s">
        <v>0</v>
      </c>
      <c r="B2" s="96" t="s">
        <v>2</v>
      </c>
      <c r="C2" s="33"/>
      <c r="D2" s="97" t="s">
        <v>4</v>
      </c>
      <c r="E2" s="97"/>
      <c r="F2" s="97"/>
      <c r="G2" s="98" t="s">
        <v>5</v>
      </c>
      <c r="H2" s="99"/>
      <c r="I2" s="99"/>
      <c r="J2" s="100"/>
      <c r="K2" s="98" t="s">
        <v>6</v>
      </c>
      <c r="L2" s="99"/>
      <c r="M2" s="99"/>
      <c r="N2" s="100"/>
      <c r="O2" s="98" t="s">
        <v>7</v>
      </c>
      <c r="P2" s="99"/>
      <c r="Q2" s="99"/>
      <c r="R2" s="100"/>
      <c r="S2" s="98" t="s">
        <v>8</v>
      </c>
      <c r="T2" s="99"/>
      <c r="U2" s="99"/>
      <c r="V2" s="100"/>
      <c r="W2" s="98" t="s">
        <v>9</v>
      </c>
      <c r="X2" s="99"/>
      <c r="Y2" s="99"/>
      <c r="Z2" s="100"/>
      <c r="AA2" s="98" t="s">
        <v>10</v>
      </c>
      <c r="AB2" s="99"/>
      <c r="AC2" s="99"/>
      <c r="AD2" s="100"/>
      <c r="AE2" s="85" t="s">
        <v>62</v>
      </c>
      <c r="AF2" s="86"/>
      <c r="AG2" s="86"/>
      <c r="AH2" s="87"/>
    </row>
    <row r="3" spans="1:34" ht="180" customHeight="1">
      <c r="A3" s="93"/>
      <c r="B3" s="96"/>
      <c r="C3" s="34" t="s">
        <v>14</v>
      </c>
      <c r="D3" s="29" t="s">
        <v>15</v>
      </c>
      <c r="E3" s="29" t="s">
        <v>12</v>
      </c>
      <c r="F3" s="29" t="s">
        <v>13</v>
      </c>
      <c r="G3" s="34" t="s">
        <v>14</v>
      </c>
      <c r="H3" s="29" t="s">
        <v>15</v>
      </c>
      <c r="I3" s="29" t="s">
        <v>12</v>
      </c>
      <c r="J3" s="29" t="s">
        <v>13</v>
      </c>
      <c r="K3" s="34" t="s">
        <v>14</v>
      </c>
      <c r="L3" s="29" t="s">
        <v>15</v>
      </c>
      <c r="M3" s="29" t="s">
        <v>12</v>
      </c>
      <c r="N3" s="29" t="s">
        <v>13</v>
      </c>
      <c r="O3" s="34" t="s">
        <v>14</v>
      </c>
      <c r="P3" s="29" t="s">
        <v>15</v>
      </c>
      <c r="Q3" s="29" t="s">
        <v>12</v>
      </c>
      <c r="R3" s="29" t="s">
        <v>13</v>
      </c>
      <c r="S3" s="34" t="s">
        <v>14</v>
      </c>
      <c r="T3" s="29" t="s">
        <v>15</v>
      </c>
      <c r="U3" s="29" t="s">
        <v>12</v>
      </c>
      <c r="V3" s="29" t="s">
        <v>13</v>
      </c>
      <c r="W3" s="34" t="s">
        <v>14</v>
      </c>
      <c r="X3" s="29" t="s">
        <v>15</v>
      </c>
      <c r="Y3" s="29" t="s">
        <v>12</v>
      </c>
      <c r="Z3" s="29" t="s">
        <v>13</v>
      </c>
      <c r="AA3" s="34" t="s">
        <v>14</v>
      </c>
      <c r="AB3" s="29" t="s">
        <v>15</v>
      </c>
      <c r="AC3" s="29" t="s">
        <v>12</v>
      </c>
      <c r="AD3" s="29" t="s">
        <v>13</v>
      </c>
      <c r="AE3" s="25" t="s">
        <v>61</v>
      </c>
      <c r="AF3" s="26" t="s">
        <v>58</v>
      </c>
      <c r="AG3" s="26" t="s">
        <v>59</v>
      </c>
      <c r="AH3" s="26" t="s">
        <v>60</v>
      </c>
    </row>
    <row r="4" spans="1:34">
      <c r="A4" s="47" t="s">
        <v>1</v>
      </c>
      <c r="B4" s="55">
        <v>3</v>
      </c>
      <c r="C4" s="54">
        <v>164</v>
      </c>
      <c r="D4" s="53">
        <v>9</v>
      </c>
      <c r="E4" s="53">
        <v>0</v>
      </c>
      <c r="F4" s="53">
        <v>1</v>
      </c>
      <c r="G4" s="53">
        <v>190</v>
      </c>
      <c r="H4" s="53">
        <v>29</v>
      </c>
      <c r="I4" s="53">
        <v>0</v>
      </c>
      <c r="J4" s="53">
        <v>6</v>
      </c>
      <c r="K4" s="53">
        <v>143</v>
      </c>
      <c r="L4" s="53">
        <v>4</v>
      </c>
      <c r="M4" s="53">
        <v>0</v>
      </c>
      <c r="N4" s="53">
        <v>2</v>
      </c>
      <c r="O4" s="54">
        <v>176</v>
      </c>
      <c r="P4" s="54">
        <v>11</v>
      </c>
      <c r="Q4" s="54">
        <v>1</v>
      </c>
      <c r="R4" s="54">
        <v>0</v>
      </c>
      <c r="S4" s="54">
        <v>174</v>
      </c>
      <c r="T4" s="54">
        <v>22</v>
      </c>
      <c r="U4" s="54">
        <v>0</v>
      </c>
      <c r="V4" s="54">
        <v>1</v>
      </c>
      <c r="W4" s="54">
        <v>47</v>
      </c>
      <c r="X4" s="54">
        <v>8</v>
      </c>
      <c r="Y4" s="54">
        <v>0</v>
      </c>
      <c r="Z4" s="54">
        <v>1</v>
      </c>
      <c r="AA4" s="54">
        <v>43</v>
      </c>
      <c r="AB4" s="53">
        <v>4</v>
      </c>
      <c r="AC4" s="53">
        <v>0</v>
      </c>
      <c r="AD4" s="53">
        <v>2</v>
      </c>
      <c r="AE4" s="41">
        <f t="shared" ref="AE4" si="0">SUM(D4+H4+L4+P4+T4+X4+AB4)</f>
        <v>87</v>
      </c>
      <c r="AF4" s="41">
        <f t="shared" ref="AF4" si="1">C4+G4+K4+O4+S4+W4+AA4</f>
        <v>937</v>
      </c>
      <c r="AG4" s="36">
        <f t="shared" ref="AG4" si="2">E4+I4+M4+Q4+U4+Y4+AC4</f>
        <v>1</v>
      </c>
      <c r="AH4" s="36">
        <f t="shared" ref="AH4" si="3">SUM(F4+J4+N4+R4+V4+Z4+AD4)</f>
        <v>13</v>
      </c>
    </row>
    <row r="5" spans="1:34" ht="15" customHeight="1"/>
    <row r="6" spans="1:34" ht="15" customHeight="1"/>
    <row r="7" spans="1:34" ht="15" customHeight="1"/>
  </sheetData>
  <mergeCells count="11">
    <mergeCell ref="AE2:AH2"/>
    <mergeCell ref="A1:R1"/>
    <mergeCell ref="O2:R2"/>
    <mergeCell ref="S2:V2"/>
    <mergeCell ref="W2:Z2"/>
    <mergeCell ref="AA2:AD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H7"/>
  <sheetViews>
    <sheetView zoomScale="85" zoomScaleNormal="85" workbookViewId="0">
      <selection activeCell="A5" sqref="A5:XFD26"/>
    </sheetView>
  </sheetViews>
  <sheetFormatPr defaultRowHeight="15"/>
  <cols>
    <col min="1" max="1" width="19.140625" customWidth="1"/>
  </cols>
  <sheetData>
    <row r="1" spans="1:34" ht="39.75" customHeight="1">
      <c r="A1" s="91" t="s">
        <v>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18"/>
      <c r="T1" s="18"/>
      <c r="U1" s="18"/>
      <c r="V1" s="19"/>
      <c r="W1" s="19"/>
      <c r="X1" s="19"/>
      <c r="Y1" s="19"/>
      <c r="Z1" s="19"/>
      <c r="AA1" s="19"/>
      <c r="AB1" s="19"/>
      <c r="AC1" s="19"/>
      <c r="AD1" s="19"/>
      <c r="AE1" s="20"/>
      <c r="AF1" s="21"/>
      <c r="AG1" s="21"/>
      <c r="AH1" s="21"/>
    </row>
    <row r="2" spans="1:34" ht="15" customHeight="1">
      <c r="A2" s="92" t="s">
        <v>0</v>
      </c>
      <c r="B2" s="96" t="s">
        <v>2</v>
      </c>
      <c r="C2" s="23"/>
      <c r="D2" s="95" t="s">
        <v>4</v>
      </c>
      <c r="E2" s="95"/>
      <c r="F2" s="95"/>
      <c r="G2" s="88" t="s">
        <v>5</v>
      </c>
      <c r="H2" s="89"/>
      <c r="I2" s="89"/>
      <c r="J2" s="90"/>
      <c r="K2" s="88" t="s">
        <v>6</v>
      </c>
      <c r="L2" s="89"/>
      <c r="M2" s="89"/>
      <c r="N2" s="90"/>
      <c r="O2" s="88" t="s">
        <v>7</v>
      </c>
      <c r="P2" s="89"/>
      <c r="Q2" s="89"/>
      <c r="R2" s="90"/>
      <c r="S2" s="88" t="s">
        <v>8</v>
      </c>
      <c r="T2" s="89"/>
      <c r="U2" s="89"/>
      <c r="V2" s="90"/>
      <c r="W2" s="88" t="s">
        <v>9</v>
      </c>
      <c r="X2" s="89"/>
      <c r="Y2" s="89"/>
      <c r="Z2" s="90"/>
      <c r="AA2" s="88" t="s">
        <v>10</v>
      </c>
      <c r="AB2" s="89"/>
      <c r="AC2" s="89"/>
      <c r="AD2" s="90"/>
      <c r="AE2" s="85" t="s">
        <v>62</v>
      </c>
      <c r="AF2" s="86"/>
      <c r="AG2" s="86"/>
      <c r="AH2" s="87"/>
    </row>
    <row r="3" spans="1:34" ht="180" customHeight="1">
      <c r="A3" s="93"/>
      <c r="B3" s="96"/>
      <c r="C3" s="22" t="s">
        <v>14</v>
      </c>
      <c r="D3" s="22" t="s">
        <v>15</v>
      </c>
      <c r="E3" s="22" t="s">
        <v>12</v>
      </c>
      <c r="F3" s="22" t="s">
        <v>13</v>
      </c>
      <c r="G3" s="22" t="s">
        <v>14</v>
      </c>
      <c r="H3" s="22" t="s">
        <v>15</v>
      </c>
      <c r="I3" s="22" t="s">
        <v>12</v>
      </c>
      <c r="J3" s="22" t="s">
        <v>13</v>
      </c>
      <c r="K3" s="22" t="s">
        <v>14</v>
      </c>
      <c r="L3" s="22" t="s">
        <v>15</v>
      </c>
      <c r="M3" s="22" t="s">
        <v>12</v>
      </c>
      <c r="N3" s="22" t="s">
        <v>13</v>
      </c>
      <c r="O3" s="22" t="s">
        <v>14</v>
      </c>
      <c r="P3" s="22" t="s">
        <v>15</v>
      </c>
      <c r="Q3" s="22" t="s">
        <v>12</v>
      </c>
      <c r="R3" s="22" t="s">
        <v>13</v>
      </c>
      <c r="S3" s="22" t="s">
        <v>14</v>
      </c>
      <c r="T3" s="22" t="s">
        <v>15</v>
      </c>
      <c r="U3" s="22" t="s">
        <v>12</v>
      </c>
      <c r="V3" s="22" t="s">
        <v>13</v>
      </c>
      <c r="W3" s="22" t="s">
        <v>14</v>
      </c>
      <c r="X3" s="22" t="s">
        <v>15</v>
      </c>
      <c r="Y3" s="22" t="s">
        <v>12</v>
      </c>
      <c r="Z3" s="22" t="s">
        <v>13</v>
      </c>
      <c r="AA3" s="22" t="s">
        <v>14</v>
      </c>
      <c r="AB3" s="22" t="s">
        <v>15</v>
      </c>
      <c r="AC3" s="22" t="s">
        <v>12</v>
      </c>
      <c r="AD3" s="22" t="s">
        <v>13</v>
      </c>
      <c r="AE3" s="25" t="s">
        <v>61</v>
      </c>
      <c r="AF3" s="26" t="s">
        <v>58</v>
      </c>
      <c r="AG3" s="26" t="s">
        <v>59</v>
      </c>
      <c r="AH3" s="26" t="s">
        <v>60</v>
      </c>
    </row>
    <row r="4" spans="1:34">
      <c r="A4" s="37" t="s">
        <v>1</v>
      </c>
      <c r="B4" s="55">
        <v>3</v>
      </c>
      <c r="C4" s="54">
        <v>164</v>
      </c>
      <c r="D4" s="53">
        <v>34</v>
      </c>
      <c r="E4" s="53">
        <v>6</v>
      </c>
      <c r="F4" s="53">
        <v>15</v>
      </c>
      <c r="G4" s="53">
        <v>190</v>
      </c>
      <c r="H4" s="53">
        <v>66</v>
      </c>
      <c r="I4" s="53">
        <v>3</v>
      </c>
      <c r="J4" s="53">
        <v>32</v>
      </c>
      <c r="K4" s="53">
        <v>143</v>
      </c>
      <c r="L4" s="53">
        <v>27</v>
      </c>
      <c r="M4" s="53">
        <v>0</v>
      </c>
      <c r="N4" s="53">
        <v>7</v>
      </c>
      <c r="O4" s="54">
        <v>176</v>
      </c>
      <c r="P4" s="54">
        <v>54</v>
      </c>
      <c r="Q4" s="54">
        <v>9</v>
      </c>
      <c r="R4" s="54">
        <v>23</v>
      </c>
      <c r="S4" s="54">
        <v>174</v>
      </c>
      <c r="T4" s="54">
        <v>42</v>
      </c>
      <c r="U4" s="54">
        <v>2</v>
      </c>
      <c r="V4" s="54">
        <v>13</v>
      </c>
      <c r="W4" s="54">
        <v>47</v>
      </c>
      <c r="X4" s="54">
        <v>20</v>
      </c>
      <c r="Y4" s="54">
        <v>4</v>
      </c>
      <c r="Z4" s="54">
        <v>5</v>
      </c>
      <c r="AA4" s="54">
        <v>43</v>
      </c>
      <c r="AB4" s="53">
        <v>16</v>
      </c>
      <c r="AC4" s="53">
        <v>2</v>
      </c>
      <c r="AD4" s="53">
        <v>3</v>
      </c>
      <c r="AE4" s="41">
        <f t="shared" ref="AE4" si="0">SUM(D4+H4+L4+P4+T4+X4+AB4)</f>
        <v>259</v>
      </c>
      <c r="AF4" s="41">
        <f t="shared" ref="AF4" si="1">C4+G4+K4+O4+S4+W4+AA4</f>
        <v>937</v>
      </c>
      <c r="AG4" s="36">
        <f t="shared" ref="AG4" si="2">E4+I4+M4+Q4+U4+Y4+AC4</f>
        <v>26</v>
      </c>
      <c r="AH4" s="36">
        <f t="shared" ref="AH4" si="3">SUM(F4+J4+N4+R4+V4+Z4+AD4)</f>
        <v>98</v>
      </c>
    </row>
    <row r="5" spans="1:34" ht="15" customHeight="1"/>
    <row r="6" spans="1:34" ht="15" customHeight="1"/>
    <row r="7" spans="1:34" ht="15" customHeight="1"/>
  </sheetData>
  <mergeCells count="11">
    <mergeCell ref="AE2:AH2"/>
    <mergeCell ref="A1:R1"/>
    <mergeCell ref="O2:R2"/>
    <mergeCell ref="S2:V2"/>
    <mergeCell ref="W2:Z2"/>
    <mergeCell ref="AA2:AD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H7"/>
  <sheetViews>
    <sheetView zoomScale="85" zoomScaleNormal="85" workbookViewId="0">
      <selection activeCell="A5" sqref="A5:XFD26"/>
    </sheetView>
  </sheetViews>
  <sheetFormatPr defaultRowHeight="15"/>
  <cols>
    <col min="1" max="1" width="18.28515625" customWidth="1"/>
  </cols>
  <sheetData>
    <row r="1" spans="1:34" ht="39.75" customHeight="1">
      <c r="A1" s="91" t="s">
        <v>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31"/>
      <c r="T1" s="31"/>
      <c r="U1" s="31"/>
      <c r="V1" s="32"/>
      <c r="W1" s="32"/>
      <c r="X1" s="32"/>
      <c r="Y1" s="32"/>
      <c r="Z1" s="32"/>
      <c r="AA1" s="32"/>
      <c r="AB1" s="32"/>
      <c r="AC1" s="32"/>
      <c r="AD1" s="32"/>
      <c r="AE1" s="21"/>
      <c r="AF1" s="21"/>
      <c r="AG1" s="21"/>
      <c r="AH1" s="21"/>
    </row>
    <row r="2" spans="1:34" ht="15" customHeight="1">
      <c r="A2" s="92" t="s">
        <v>0</v>
      </c>
      <c r="B2" s="96" t="s">
        <v>2</v>
      </c>
      <c r="C2" s="33"/>
      <c r="D2" s="97" t="s">
        <v>4</v>
      </c>
      <c r="E2" s="97"/>
      <c r="F2" s="97"/>
      <c r="G2" s="98" t="s">
        <v>5</v>
      </c>
      <c r="H2" s="99"/>
      <c r="I2" s="99"/>
      <c r="J2" s="100"/>
      <c r="K2" s="98" t="s">
        <v>6</v>
      </c>
      <c r="L2" s="99"/>
      <c r="M2" s="99"/>
      <c r="N2" s="100"/>
      <c r="O2" s="98" t="s">
        <v>7</v>
      </c>
      <c r="P2" s="99"/>
      <c r="Q2" s="99"/>
      <c r="R2" s="100"/>
      <c r="S2" s="98" t="s">
        <v>8</v>
      </c>
      <c r="T2" s="99"/>
      <c r="U2" s="99"/>
      <c r="V2" s="100"/>
      <c r="W2" s="98" t="s">
        <v>9</v>
      </c>
      <c r="X2" s="99"/>
      <c r="Y2" s="99"/>
      <c r="Z2" s="100"/>
      <c r="AA2" s="98" t="s">
        <v>10</v>
      </c>
      <c r="AB2" s="99"/>
      <c r="AC2" s="99"/>
      <c r="AD2" s="100"/>
      <c r="AE2" s="85" t="s">
        <v>62</v>
      </c>
      <c r="AF2" s="86"/>
      <c r="AG2" s="86"/>
      <c r="AH2" s="87"/>
    </row>
    <row r="3" spans="1:34" ht="180" customHeight="1">
      <c r="A3" s="93"/>
      <c r="B3" s="96"/>
      <c r="C3" s="34" t="s">
        <v>14</v>
      </c>
      <c r="D3" s="29" t="s">
        <v>15</v>
      </c>
      <c r="E3" s="29" t="s">
        <v>12</v>
      </c>
      <c r="F3" s="29" t="s">
        <v>13</v>
      </c>
      <c r="G3" s="34" t="s">
        <v>14</v>
      </c>
      <c r="H3" s="29" t="s">
        <v>15</v>
      </c>
      <c r="I3" s="29" t="s">
        <v>12</v>
      </c>
      <c r="J3" s="29" t="s">
        <v>13</v>
      </c>
      <c r="K3" s="34" t="s">
        <v>14</v>
      </c>
      <c r="L3" s="29" t="s">
        <v>15</v>
      </c>
      <c r="M3" s="29" t="s">
        <v>12</v>
      </c>
      <c r="N3" s="29" t="s">
        <v>13</v>
      </c>
      <c r="O3" s="34" t="s">
        <v>14</v>
      </c>
      <c r="P3" s="29" t="s">
        <v>15</v>
      </c>
      <c r="Q3" s="29" t="s">
        <v>12</v>
      </c>
      <c r="R3" s="29" t="s">
        <v>13</v>
      </c>
      <c r="S3" s="34" t="s">
        <v>14</v>
      </c>
      <c r="T3" s="29" t="s">
        <v>15</v>
      </c>
      <c r="U3" s="29" t="s">
        <v>12</v>
      </c>
      <c r="V3" s="29" t="s">
        <v>13</v>
      </c>
      <c r="W3" s="34" t="s">
        <v>14</v>
      </c>
      <c r="X3" s="29" t="s">
        <v>15</v>
      </c>
      <c r="Y3" s="29" t="s">
        <v>12</v>
      </c>
      <c r="Z3" s="29" t="s">
        <v>13</v>
      </c>
      <c r="AA3" s="34" t="s">
        <v>14</v>
      </c>
      <c r="AB3" s="29" t="s">
        <v>15</v>
      </c>
      <c r="AC3" s="29" t="s">
        <v>12</v>
      </c>
      <c r="AD3" s="29" t="s">
        <v>13</v>
      </c>
      <c r="AE3" s="25" t="s">
        <v>61</v>
      </c>
      <c r="AF3" s="26" t="s">
        <v>58</v>
      </c>
      <c r="AG3" s="26" t="s">
        <v>59</v>
      </c>
      <c r="AH3" s="26" t="s">
        <v>60</v>
      </c>
    </row>
    <row r="4" spans="1:34">
      <c r="A4" s="47" t="s">
        <v>1</v>
      </c>
      <c r="B4" s="55">
        <v>3</v>
      </c>
      <c r="C4" s="54">
        <v>164</v>
      </c>
      <c r="D4" s="53">
        <v>45</v>
      </c>
      <c r="E4" s="53">
        <v>9</v>
      </c>
      <c r="F4" s="53">
        <v>8</v>
      </c>
      <c r="G4" s="53">
        <v>190</v>
      </c>
      <c r="H4" s="53">
        <v>80</v>
      </c>
      <c r="I4" s="53">
        <v>6</v>
      </c>
      <c r="J4" s="53">
        <v>23</v>
      </c>
      <c r="K4" s="53">
        <v>143</v>
      </c>
      <c r="L4" s="53">
        <v>47</v>
      </c>
      <c r="M4" s="53">
        <v>5</v>
      </c>
      <c r="N4" s="53">
        <v>12</v>
      </c>
      <c r="O4" s="54">
        <v>176</v>
      </c>
      <c r="P4" s="54">
        <v>65</v>
      </c>
      <c r="Q4" s="54">
        <v>3</v>
      </c>
      <c r="R4" s="54">
        <v>9</v>
      </c>
      <c r="S4" s="54">
        <v>174</v>
      </c>
      <c r="T4" s="54">
        <v>71</v>
      </c>
      <c r="U4" s="54">
        <v>4</v>
      </c>
      <c r="V4" s="54">
        <v>5</v>
      </c>
      <c r="W4" s="54">
        <v>47</v>
      </c>
      <c r="X4" s="54">
        <v>23</v>
      </c>
      <c r="Y4" s="54">
        <v>1</v>
      </c>
      <c r="Z4" s="54">
        <v>2</v>
      </c>
      <c r="AA4" s="54">
        <v>43</v>
      </c>
      <c r="AB4" s="53">
        <v>9</v>
      </c>
      <c r="AC4" s="53">
        <v>1</v>
      </c>
      <c r="AD4" s="53">
        <v>1</v>
      </c>
      <c r="AE4" s="41">
        <f t="shared" ref="AE4" si="0">SUM(D4+H4+L4+P4+T4+X4+AB4)</f>
        <v>340</v>
      </c>
      <c r="AF4" s="41">
        <f t="shared" ref="AF4" si="1">C4+G4+K4+O4+S4+W4+AA4</f>
        <v>937</v>
      </c>
      <c r="AG4" s="36">
        <f t="shared" ref="AG4" si="2">E4+I4+M4+Q4+U4+Y4+AC4</f>
        <v>29</v>
      </c>
      <c r="AH4" s="36">
        <f t="shared" ref="AH4" si="3">SUM(F4+J4+N4+R4+V4+Z4+AD4)</f>
        <v>60</v>
      </c>
    </row>
    <row r="5" spans="1:34" ht="15" customHeight="1"/>
    <row r="6" spans="1:34" ht="15" customHeight="1"/>
    <row r="7" spans="1:34" ht="15" customHeight="1"/>
  </sheetData>
  <mergeCells count="11">
    <mergeCell ref="AE2:AH2"/>
    <mergeCell ref="A1:R1"/>
    <mergeCell ref="O2:R2"/>
    <mergeCell ref="S2:V2"/>
    <mergeCell ref="W2:Z2"/>
    <mergeCell ref="AA2:AD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H7"/>
  <sheetViews>
    <sheetView topLeftCell="B1" zoomScale="85" zoomScaleNormal="85" workbookViewId="0">
      <selection activeCell="B5" sqref="A5:XFD26"/>
    </sheetView>
  </sheetViews>
  <sheetFormatPr defaultRowHeight="15"/>
  <cols>
    <col min="1" max="1" width="18.7109375" customWidth="1"/>
  </cols>
  <sheetData>
    <row r="1" spans="1:34" ht="39.75" customHeight="1">
      <c r="A1" s="91" t="s">
        <v>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31"/>
      <c r="T1" s="31"/>
      <c r="U1" s="31"/>
      <c r="V1" s="32"/>
      <c r="W1" s="32"/>
      <c r="X1" s="32"/>
      <c r="Y1" s="32"/>
      <c r="Z1" s="32"/>
      <c r="AA1" s="32"/>
      <c r="AB1" s="32"/>
      <c r="AC1" s="32"/>
      <c r="AD1" s="32"/>
      <c r="AE1" s="21"/>
      <c r="AF1" s="21"/>
      <c r="AG1" s="21"/>
      <c r="AH1" s="21"/>
    </row>
    <row r="2" spans="1:34" ht="15" customHeight="1">
      <c r="A2" s="92" t="s">
        <v>0</v>
      </c>
      <c r="B2" s="96" t="s">
        <v>2</v>
      </c>
      <c r="C2" s="33"/>
      <c r="D2" s="97" t="s">
        <v>4</v>
      </c>
      <c r="E2" s="97"/>
      <c r="F2" s="97"/>
      <c r="G2" s="98" t="s">
        <v>5</v>
      </c>
      <c r="H2" s="99"/>
      <c r="I2" s="99"/>
      <c r="J2" s="100"/>
      <c r="K2" s="98" t="s">
        <v>6</v>
      </c>
      <c r="L2" s="99"/>
      <c r="M2" s="99"/>
      <c r="N2" s="100"/>
      <c r="O2" s="98" t="s">
        <v>7</v>
      </c>
      <c r="P2" s="99"/>
      <c r="Q2" s="99"/>
      <c r="R2" s="100"/>
      <c r="S2" s="98" t="s">
        <v>8</v>
      </c>
      <c r="T2" s="99"/>
      <c r="U2" s="99"/>
      <c r="V2" s="100"/>
      <c r="W2" s="98" t="s">
        <v>9</v>
      </c>
      <c r="X2" s="99"/>
      <c r="Y2" s="99"/>
      <c r="Z2" s="100"/>
      <c r="AA2" s="98" t="s">
        <v>10</v>
      </c>
      <c r="AB2" s="99"/>
      <c r="AC2" s="99"/>
      <c r="AD2" s="100"/>
      <c r="AE2" s="85" t="s">
        <v>62</v>
      </c>
      <c r="AF2" s="86"/>
      <c r="AG2" s="86"/>
      <c r="AH2" s="87"/>
    </row>
    <row r="3" spans="1:34" ht="180" customHeight="1">
      <c r="A3" s="93"/>
      <c r="B3" s="96"/>
      <c r="C3" s="34" t="s">
        <v>14</v>
      </c>
      <c r="D3" s="29" t="s">
        <v>15</v>
      </c>
      <c r="E3" s="29" t="s">
        <v>12</v>
      </c>
      <c r="F3" s="29" t="s">
        <v>13</v>
      </c>
      <c r="G3" s="34" t="s">
        <v>14</v>
      </c>
      <c r="H3" s="29" t="s">
        <v>15</v>
      </c>
      <c r="I3" s="29" t="s">
        <v>12</v>
      </c>
      <c r="J3" s="29" t="s">
        <v>13</v>
      </c>
      <c r="K3" s="34" t="s">
        <v>14</v>
      </c>
      <c r="L3" s="29" t="s">
        <v>15</v>
      </c>
      <c r="M3" s="29" t="s">
        <v>12</v>
      </c>
      <c r="N3" s="29" t="s">
        <v>13</v>
      </c>
      <c r="O3" s="34" t="s">
        <v>14</v>
      </c>
      <c r="P3" s="29" t="s">
        <v>15</v>
      </c>
      <c r="Q3" s="29" t="s">
        <v>12</v>
      </c>
      <c r="R3" s="29" t="s">
        <v>13</v>
      </c>
      <c r="S3" s="34" t="s">
        <v>14</v>
      </c>
      <c r="T3" s="29" t="s">
        <v>15</v>
      </c>
      <c r="U3" s="29" t="s">
        <v>12</v>
      </c>
      <c r="V3" s="29" t="s">
        <v>13</v>
      </c>
      <c r="W3" s="34" t="s">
        <v>14</v>
      </c>
      <c r="X3" s="29" t="s">
        <v>15</v>
      </c>
      <c r="Y3" s="29" t="s">
        <v>12</v>
      </c>
      <c r="Z3" s="29" t="s">
        <v>13</v>
      </c>
      <c r="AA3" s="34" t="s">
        <v>14</v>
      </c>
      <c r="AB3" s="29" t="s">
        <v>15</v>
      </c>
      <c r="AC3" s="29" t="s">
        <v>12</v>
      </c>
      <c r="AD3" s="29" t="s">
        <v>13</v>
      </c>
      <c r="AE3" s="25" t="s">
        <v>61</v>
      </c>
      <c r="AF3" s="26" t="s">
        <v>58</v>
      </c>
      <c r="AG3" s="26" t="s">
        <v>59</v>
      </c>
      <c r="AH3" s="26" t="s">
        <v>60</v>
      </c>
    </row>
    <row r="4" spans="1:34">
      <c r="A4" s="37" t="s">
        <v>1</v>
      </c>
      <c r="B4" s="55">
        <v>3</v>
      </c>
      <c r="C4" s="54">
        <v>164</v>
      </c>
      <c r="D4" s="53">
        <v>11</v>
      </c>
      <c r="E4" s="53">
        <v>0</v>
      </c>
      <c r="F4" s="53">
        <v>0</v>
      </c>
      <c r="G4" s="53">
        <v>190</v>
      </c>
      <c r="H4" s="53">
        <v>16</v>
      </c>
      <c r="I4" s="53">
        <v>2</v>
      </c>
      <c r="J4" s="53">
        <v>0</v>
      </c>
      <c r="K4" s="53">
        <v>143</v>
      </c>
      <c r="L4" s="53">
        <v>8</v>
      </c>
      <c r="M4" s="53">
        <v>0</v>
      </c>
      <c r="N4" s="53">
        <v>0</v>
      </c>
      <c r="O4" s="54">
        <v>176</v>
      </c>
      <c r="P4" s="54">
        <v>63</v>
      </c>
      <c r="Q4" s="54">
        <v>0</v>
      </c>
      <c r="R4" s="54">
        <v>20</v>
      </c>
      <c r="S4" s="54">
        <v>174</v>
      </c>
      <c r="T4" s="54">
        <v>57</v>
      </c>
      <c r="U4" s="54">
        <v>1</v>
      </c>
      <c r="V4" s="54">
        <v>7</v>
      </c>
      <c r="W4" s="54">
        <v>47</v>
      </c>
      <c r="X4" s="54">
        <v>12</v>
      </c>
      <c r="Y4" s="54">
        <v>1</v>
      </c>
      <c r="Z4" s="54">
        <v>4</v>
      </c>
      <c r="AA4" s="54">
        <v>43</v>
      </c>
      <c r="AB4" s="53">
        <v>12</v>
      </c>
      <c r="AC4" s="53">
        <v>1</v>
      </c>
      <c r="AD4" s="53">
        <v>0</v>
      </c>
      <c r="AE4" s="41">
        <f t="shared" ref="AE4" si="0">SUM(D4+H4+L4+P4+T4+X4+AB4)</f>
        <v>179</v>
      </c>
      <c r="AF4" s="41">
        <f t="shared" ref="AF4" si="1">C4+G4+K4+O4+S4+W4+AA4</f>
        <v>937</v>
      </c>
      <c r="AG4" s="36">
        <f t="shared" ref="AG4" si="2">E4+I4+M4+Q4+U4+Y4+AC4</f>
        <v>5</v>
      </c>
      <c r="AH4" s="36">
        <f t="shared" ref="AH4" si="3">SUM(F4+J4+N4+R4+V4+Z4+AD4)</f>
        <v>31</v>
      </c>
    </row>
    <row r="5" spans="1:34" ht="15" customHeight="1"/>
    <row r="6" spans="1:34" ht="15" customHeight="1"/>
    <row r="7" spans="1:34" ht="15" customHeight="1"/>
  </sheetData>
  <mergeCells count="11">
    <mergeCell ref="AE2:AH2"/>
    <mergeCell ref="A1:R1"/>
    <mergeCell ref="S2:V2"/>
    <mergeCell ref="W2:Z2"/>
    <mergeCell ref="AA2:AD2"/>
    <mergeCell ref="O2:R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B8"/>
  <sheetViews>
    <sheetView tabSelected="1" zoomScale="115" zoomScaleNormal="115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A6" sqref="A6:XFD6"/>
    </sheetView>
  </sheetViews>
  <sheetFormatPr defaultColWidth="15.7109375" defaultRowHeight="15"/>
  <cols>
    <col min="1" max="1" width="18.5703125" style="11" customWidth="1"/>
    <col min="2" max="2" width="17.85546875" style="4" customWidth="1"/>
    <col min="3" max="3" width="8.28515625" style="4" customWidth="1"/>
    <col min="4" max="8" width="7.7109375" style="4" customWidth="1"/>
    <col min="9" max="9" width="15.28515625" style="4" customWidth="1"/>
    <col min="10" max="10" width="8.7109375" style="4" customWidth="1"/>
    <col min="11" max="11" width="8.85546875" style="4" customWidth="1"/>
    <col min="12" max="12" width="8.7109375" style="4" customWidth="1"/>
    <col min="13" max="13" width="7.7109375" style="4" customWidth="1"/>
    <col min="14" max="14" width="8.42578125" style="4" customWidth="1"/>
    <col min="15" max="15" width="8.5703125" style="4" customWidth="1"/>
    <col min="16" max="16" width="8.85546875" style="4" customWidth="1"/>
    <col min="17" max="17" width="8.28515625" style="4" customWidth="1"/>
    <col min="18" max="18" width="8.5703125" style="4" customWidth="1"/>
    <col min="19" max="25" width="8.7109375" style="4" customWidth="1"/>
    <col min="26" max="26" width="13.28515625" style="4" customWidth="1"/>
    <col min="27" max="28" width="7.7109375" style="4" customWidth="1"/>
    <col min="29" max="29" width="15.85546875" style="4" customWidth="1"/>
    <col min="30" max="66" width="7.7109375" style="4" customWidth="1"/>
    <col min="67" max="170" width="7.7109375" style="3" customWidth="1"/>
    <col min="171" max="215" width="15.7109375" style="3"/>
    <col min="216" max="16384" width="15.7109375" style="1"/>
  </cols>
  <sheetData>
    <row r="1" spans="1:236" ht="34.5" customHeight="1" thickBot="1">
      <c r="A1" s="118" t="s">
        <v>74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</row>
    <row r="2" spans="1:236" ht="15" customHeight="1">
      <c r="A2" s="136" t="s">
        <v>0</v>
      </c>
      <c r="B2" s="139" t="s">
        <v>3</v>
      </c>
      <c r="C2" s="140"/>
      <c r="D2" s="140"/>
      <c r="E2" s="140"/>
      <c r="F2" s="140"/>
      <c r="G2" s="140"/>
      <c r="H2" s="141"/>
      <c r="I2" s="142" t="s">
        <v>84</v>
      </c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4"/>
      <c r="AC2" s="114" t="s">
        <v>85</v>
      </c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6"/>
      <c r="AW2" s="117" t="s">
        <v>30</v>
      </c>
      <c r="AX2" s="104" t="s">
        <v>33</v>
      </c>
    </row>
    <row r="3" spans="1:236" s="9" customFormat="1" ht="15" customHeight="1">
      <c r="A3" s="137"/>
      <c r="B3" s="132" t="s">
        <v>75</v>
      </c>
      <c r="C3" s="120" t="s">
        <v>16</v>
      </c>
      <c r="D3" s="120"/>
      <c r="E3" s="120"/>
      <c r="F3" s="121" t="s">
        <v>17</v>
      </c>
      <c r="G3" s="121" t="s">
        <v>31</v>
      </c>
      <c r="H3" s="134" t="s">
        <v>32</v>
      </c>
      <c r="I3" s="123" t="s">
        <v>76</v>
      </c>
      <c r="J3" s="129" t="s">
        <v>16</v>
      </c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30" t="s">
        <v>77</v>
      </c>
      <c r="AA3" s="125" t="s">
        <v>78</v>
      </c>
      <c r="AB3" s="127" t="s">
        <v>79</v>
      </c>
      <c r="AC3" s="105" t="s">
        <v>80</v>
      </c>
      <c r="AD3" s="107" t="s">
        <v>16</v>
      </c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8" t="s">
        <v>81</v>
      </c>
      <c r="AU3" s="110" t="s">
        <v>82</v>
      </c>
      <c r="AV3" s="112" t="s">
        <v>83</v>
      </c>
      <c r="AW3" s="117"/>
      <c r="AX3" s="104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6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</row>
    <row r="4" spans="1:236" s="9" customFormat="1" ht="149.25" customHeight="1">
      <c r="A4" s="138"/>
      <c r="B4" s="133"/>
      <c r="C4" s="74" t="s">
        <v>18</v>
      </c>
      <c r="D4" s="74" t="s">
        <v>19</v>
      </c>
      <c r="E4" s="74" t="s">
        <v>20</v>
      </c>
      <c r="F4" s="122"/>
      <c r="G4" s="122"/>
      <c r="H4" s="135"/>
      <c r="I4" s="124"/>
      <c r="J4" s="75" t="s">
        <v>21</v>
      </c>
      <c r="K4" s="75" t="s">
        <v>20</v>
      </c>
      <c r="L4" s="75" t="s">
        <v>22</v>
      </c>
      <c r="M4" s="75" t="s">
        <v>23</v>
      </c>
      <c r="N4" s="75" t="s">
        <v>24</v>
      </c>
      <c r="O4" s="75" t="s">
        <v>25</v>
      </c>
      <c r="P4" s="75" t="s">
        <v>26</v>
      </c>
      <c r="Q4" s="75" t="s">
        <v>27</v>
      </c>
      <c r="R4" s="75" t="s">
        <v>28</v>
      </c>
      <c r="S4" s="75" t="s">
        <v>29</v>
      </c>
      <c r="T4" s="75">
        <v>11</v>
      </c>
      <c r="U4" s="75">
        <v>12</v>
      </c>
      <c r="V4" s="75">
        <v>13</v>
      </c>
      <c r="W4" s="75">
        <v>14</v>
      </c>
      <c r="X4" s="75">
        <v>15</v>
      </c>
      <c r="Y4" s="75">
        <v>16</v>
      </c>
      <c r="Z4" s="131"/>
      <c r="AA4" s="126"/>
      <c r="AB4" s="128"/>
      <c r="AC4" s="106"/>
      <c r="AD4" s="76" t="s">
        <v>21</v>
      </c>
      <c r="AE4" s="76" t="s">
        <v>20</v>
      </c>
      <c r="AF4" s="76" t="s">
        <v>22</v>
      </c>
      <c r="AG4" s="76" t="s">
        <v>23</v>
      </c>
      <c r="AH4" s="76" t="s">
        <v>24</v>
      </c>
      <c r="AI4" s="76" t="s">
        <v>25</v>
      </c>
      <c r="AJ4" s="76" t="s">
        <v>26</v>
      </c>
      <c r="AK4" s="76" t="s">
        <v>27</v>
      </c>
      <c r="AL4" s="76" t="s">
        <v>28</v>
      </c>
      <c r="AM4" s="76" t="s">
        <v>29</v>
      </c>
      <c r="AN4" s="76">
        <v>11</v>
      </c>
      <c r="AO4" s="76">
        <v>12</v>
      </c>
      <c r="AP4" s="76">
        <v>13</v>
      </c>
      <c r="AQ4" s="76">
        <v>14</v>
      </c>
      <c r="AR4" s="76">
        <v>15</v>
      </c>
      <c r="AS4" s="76">
        <v>16</v>
      </c>
      <c r="AT4" s="109"/>
      <c r="AU4" s="111"/>
      <c r="AV4" s="113"/>
      <c r="AW4" s="117"/>
      <c r="AX4" s="104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8"/>
      <c r="CK4" s="10"/>
      <c r="CL4" s="10"/>
      <c r="CM4" s="10"/>
      <c r="CN4" s="10"/>
      <c r="CO4" s="10"/>
      <c r="CP4" s="10"/>
      <c r="CQ4" s="10"/>
      <c r="CR4" s="8"/>
      <c r="CS4" s="10"/>
      <c r="CT4" s="10"/>
      <c r="CU4" s="10"/>
      <c r="CV4" s="10"/>
      <c r="CW4" s="10"/>
      <c r="CX4" s="10"/>
      <c r="CY4" s="10"/>
      <c r="CZ4" s="8"/>
      <c r="DA4" s="10"/>
      <c r="DB4" s="10"/>
      <c r="DC4" s="10"/>
      <c r="DD4" s="10"/>
      <c r="DE4" s="10"/>
      <c r="DF4" s="10"/>
      <c r="DG4" s="10"/>
      <c r="DH4" s="8"/>
      <c r="DI4" s="10"/>
      <c r="DJ4" s="10"/>
      <c r="DK4" s="10"/>
      <c r="DL4" s="10"/>
      <c r="DM4" s="10"/>
      <c r="DN4" s="10"/>
      <c r="DO4" s="10"/>
      <c r="DP4" s="8"/>
      <c r="DQ4" s="10"/>
      <c r="DR4" s="10"/>
      <c r="DS4" s="10"/>
      <c r="DT4" s="10"/>
      <c r="DU4" s="10"/>
      <c r="DV4" s="10"/>
      <c r="DW4" s="10"/>
      <c r="DX4" s="8"/>
      <c r="DY4" s="10"/>
      <c r="DZ4" s="10"/>
      <c r="EA4" s="10"/>
      <c r="EB4" s="10"/>
      <c r="EC4" s="10"/>
      <c r="ED4" s="10"/>
      <c r="EE4" s="10"/>
      <c r="EF4" s="8"/>
      <c r="EG4" s="10"/>
      <c r="EH4" s="10"/>
      <c r="EI4" s="10"/>
      <c r="EJ4" s="10"/>
      <c r="EK4" s="10"/>
      <c r="EL4" s="10"/>
      <c r="EM4" s="10"/>
      <c r="EN4" s="8"/>
      <c r="EO4" s="10"/>
      <c r="EP4" s="10"/>
      <c r="EQ4" s="10"/>
      <c r="ER4" s="10"/>
      <c r="ES4" s="10"/>
      <c r="ET4" s="10"/>
      <c r="EU4" s="10"/>
      <c r="EV4" s="8"/>
      <c r="EW4" s="10"/>
      <c r="EX4" s="10"/>
      <c r="EY4" s="10"/>
      <c r="EZ4" s="10"/>
      <c r="FA4" s="10"/>
      <c r="FB4" s="10"/>
      <c r="FC4" s="10"/>
      <c r="FD4" s="8"/>
      <c r="FE4" s="10"/>
      <c r="FF4" s="10"/>
      <c r="FG4" s="10"/>
      <c r="FH4" s="10"/>
      <c r="FI4" s="10"/>
      <c r="FJ4" s="10"/>
      <c r="FK4" s="10"/>
      <c r="FL4" s="8"/>
      <c r="FM4" s="10"/>
      <c r="FN4" s="10"/>
      <c r="FO4" s="10"/>
      <c r="FP4" s="10"/>
      <c r="FQ4" s="10"/>
      <c r="FR4" s="10"/>
      <c r="FS4" s="10"/>
      <c r="FT4" s="8"/>
      <c r="FU4" s="10"/>
      <c r="FV4" s="10"/>
      <c r="FW4" s="10"/>
      <c r="FX4" s="10"/>
      <c r="FY4" s="10"/>
      <c r="FZ4" s="10"/>
      <c r="GA4" s="10"/>
      <c r="GB4" s="8"/>
      <c r="GC4" s="10"/>
      <c r="GD4" s="10"/>
      <c r="GE4" s="10"/>
      <c r="GF4" s="10"/>
      <c r="GG4" s="10"/>
      <c r="GH4" s="10"/>
      <c r="GI4" s="10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</row>
    <row r="5" spans="1:236">
      <c r="A5" s="66" t="s">
        <v>1</v>
      </c>
      <c r="B5" s="68">
        <f t="shared" ref="B5" si="0">C5+D5+E5</f>
        <v>91</v>
      </c>
      <c r="C5" s="69">
        <v>22</v>
      </c>
      <c r="D5" s="69">
        <v>33</v>
      </c>
      <c r="E5" s="69">
        <v>36</v>
      </c>
      <c r="F5" s="70">
        <f t="shared" ref="F5" si="1">C5+D5+(E5*2)</f>
        <v>127</v>
      </c>
      <c r="G5" s="69">
        <v>39</v>
      </c>
      <c r="H5" s="71">
        <f t="shared" ref="H5" si="2">(G5*100)/F5</f>
        <v>30.708661417322833</v>
      </c>
      <c r="I5" s="72">
        <f t="shared" ref="I5" si="3">SUM(J5:Y5)</f>
        <v>756</v>
      </c>
      <c r="J5" s="69">
        <v>165</v>
      </c>
      <c r="K5" s="73">
        <v>99</v>
      </c>
      <c r="L5" s="73">
        <v>70</v>
      </c>
      <c r="M5" s="73">
        <v>61</v>
      </c>
      <c r="N5" s="73">
        <v>71</v>
      </c>
      <c r="O5" s="69">
        <v>64</v>
      </c>
      <c r="P5" s="69">
        <v>64</v>
      </c>
      <c r="Q5" s="69">
        <v>39</v>
      </c>
      <c r="R5" s="69">
        <v>33</v>
      </c>
      <c r="S5" s="69">
        <v>29</v>
      </c>
      <c r="T5" s="69">
        <v>25</v>
      </c>
      <c r="U5" s="69">
        <v>16</v>
      </c>
      <c r="V5" s="69">
        <v>5</v>
      </c>
      <c r="W5" s="69">
        <v>5</v>
      </c>
      <c r="X5" s="69">
        <v>2</v>
      </c>
      <c r="Y5" s="69">
        <v>8</v>
      </c>
      <c r="Z5" s="70">
        <f t="shared" ref="Z5" si="4">J5+(K5*2)+(L5*3)+(M5*4)+(N5*5)+(O5*6)+(P5*7)+(Q5*8)+(R5*9)+(S5*10)+(T5*11)+(U5*12)+(V5*13)+(W5*14)+(X5*15)+(Y5*16)</f>
        <v>3663</v>
      </c>
      <c r="AA5" s="69">
        <v>943</v>
      </c>
      <c r="AB5" s="71">
        <f t="shared" ref="AB5" si="5">(AA5*100)/Z5</f>
        <v>25.743925743925743</v>
      </c>
      <c r="AC5" s="72">
        <f>SUM(AD5:AS5)</f>
        <v>85</v>
      </c>
      <c r="AD5" s="69">
        <v>3</v>
      </c>
      <c r="AE5" s="73">
        <v>14</v>
      </c>
      <c r="AF5" s="73">
        <v>10</v>
      </c>
      <c r="AG5" s="73">
        <v>9</v>
      </c>
      <c r="AH5" s="73">
        <v>9</v>
      </c>
      <c r="AI5" s="69">
        <v>6</v>
      </c>
      <c r="AJ5" s="69">
        <v>9</v>
      </c>
      <c r="AK5" s="69">
        <v>6</v>
      </c>
      <c r="AL5" s="69">
        <v>2</v>
      </c>
      <c r="AM5" s="69">
        <v>3</v>
      </c>
      <c r="AN5" s="69">
        <v>3</v>
      </c>
      <c r="AO5" s="69">
        <v>3</v>
      </c>
      <c r="AP5" s="69">
        <v>4</v>
      </c>
      <c r="AQ5" s="69">
        <v>2</v>
      </c>
      <c r="AR5" s="69">
        <v>1</v>
      </c>
      <c r="AS5" s="69">
        <v>1</v>
      </c>
      <c r="AT5" s="70">
        <f>AD5+(AE5*2)+(AF5*3)+(AG5*4)+(AH5*5)+(AI5*6)+(AJ5*7)+(AK5*8)+(AL5*9)+(AM5*10)+(AN5*11)+(AO5*12)+(AP5*13)+(AQ5*14)+(AR5*15)+(AS5*16)</f>
        <v>517</v>
      </c>
      <c r="AU5" s="69">
        <v>134</v>
      </c>
      <c r="AV5" s="71">
        <f t="shared" ref="AV5" si="6">(AU5*100)/AT5</f>
        <v>25.918762088974855</v>
      </c>
      <c r="AW5" s="67">
        <v>0</v>
      </c>
      <c r="AX5" s="54">
        <v>0</v>
      </c>
    </row>
    <row r="6" spans="1:236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36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36" s="2" customFormat="1">
      <c r="A8" s="11"/>
      <c r="B8" s="4"/>
      <c r="C8" s="4"/>
      <c r="D8" s="4"/>
      <c r="E8" s="4"/>
      <c r="F8" s="4"/>
      <c r="G8" s="4"/>
      <c r="H8" s="4"/>
      <c r="I8" s="4"/>
      <c r="J8" s="12"/>
      <c r="K8" s="12"/>
      <c r="L8" s="12"/>
      <c r="M8" s="12"/>
      <c r="N8" s="12"/>
      <c r="O8" s="12"/>
      <c r="P8" s="12"/>
      <c r="Q8" s="12"/>
      <c r="R8" s="12"/>
      <c r="S8" s="12"/>
      <c r="T8" s="13"/>
      <c r="U8" s="13"/>
      <c r="V8" s="13"/>
      <c r="W8" s="13"/>
      <c r="X8" s="13"/>
      <c r="Y8" s="14"/>
      <c r="Z8" s="1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</row>
  </sheetData>
  <mergeCells count="22">
    <mergeCell ref="A1:AB1"/>
    <mergeCell ref="C3:E3"/>
    <mergeCell ref="G3:G4"/>
    <mergeCell ref="I3:I4"/>
    <mergeCell ref="AA3:AA4"/>
    <mergeCell ref="AB3:AB4"/>
    <mergeCell ref="J3:Y3"/>
    <mergeCell ref="Z3:Z4"/>
    <mergeCell ref="B3:B4"/>
    <mergeCell ref="F3:F4"/>
    <mergeCell ref="H3:H4"/>
    <mergeCell ref="A2:A4"/>
    <mergeCell ref="B2:H2"/>
    <mergeCell ref="I2:AB2"/>
    <mergeCell ref="AX2:AX4"/>
    <mergeCell ref="AC3:AC4"/>
    <mergeCell ref="AD3:AS3"/>
    <mergeCell ref="AT3:AT4"/>
    <mergeCell ref="AU3:AU4"/>
    <mergeCell ref="AV3:AV4"/>
    <mergeCell ref="AC2:AV2"/>
    <mergeCell ref="AW2:AW4"/>
  </mergeCells>
  <pageMargins left="0.31496062992125984" right="0.31496062992125984" top="0.74803149606299213" bottom="0.74803149606299213" header="0.31496062992125984" footer="0.31496062992125984"/>
  <pageSetup paperSize="9" scale="8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AE8"/>
  <sheetViews>
    <sheetView zoomScale="85" zoomScaleNormal="85" workbookViewId="0">
      <pane ySplit="3" topLeftCell="A4" activePane="bottomLeft" state="frozen"/>
      <selection pane="bottomLeft" activeCell="P4" sqref="P4"/>
    </sheetView>
  </sheetViews>
  <sheetFormatPr defaultRowHeight="15"/>
  <cols>
    <col min="1" max="1" width="21.140625" customWidth="1"/>
    <col min="2" max="2" width="10.5703125" style="58" customWidth="1"/>
    <col min="3" max="3" width="10.140625" style="58" customWidth="1"/>
    <col min="4" max="14" width="10.5703125" style="58" customWidth="1"/>
    <col min="15" max="15" width="10" style="58" customWidth="1"/>
    <col min="16" max="17" width="10.140625" style="58" customWidth="1"/>
    <col min="18" max="18" width="9.7109375" style="58" customWidth="1"/>
    <col min="19" max="19" width="10.5703125" style="58" customWidth="1"/>
    <col min="20" max="20" width="11.5703125" style="58" customWidth="1"/>
    <col min="21" max="24" width="10.5703125" style="58" customWidth="1"/>
    <col min="25" max="25" width="10" style="58" customWidth="1"/>
    <col min="26" max="26" width="10.140625" style="58" customWidth="1"/>
    <col min="27" max="27" width="10.5703125" style="58" customWidth="1"/>
    <col min="28" max="28" width="11.42578125" style="58" customWidth="1"/>
    <col min="29" max="30" width="10" style="58" customWidth="1"/>
  </cols>
  <sheetData>
    <row r="1" spans="1:31" ht="26.25" customHeight="1" thickBot="1">
      <c r="A1" s="145" t="s">
        <v>86</v>
      </c>
      <c r="B1" s="145"/>
      <c r="C1" s="145"/>
      <c r="D1" s="145"/>
      <c r="E1" s="145"/>
      <c r="F1" s="145"/>
      <c r="G1" s="145"/>
      <c r="H1" s="145"/>
      <c r="I1" s="145"/>
      <c r="J1" s="146"/>
      <c r="K1" s="146"/>
      <c r="L1" s="146"/>
      <c r="M1" s="146"/>
      <c r="N1" s="146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21"/>
    </row>
    <row r="2" spans="1:31" ht="14.25" customHeight="1">
      <c r="A2" s="149" t="s">
        <v>0</v>
      </c>
      <c r="B2" s="151" t="s">
        <v>11</v>
      </c>
      <c r="C2" s="152" t="s">
        <v>34</v>
      </c>
      <c r="D2" s="152" t="s">
        <v>35</v>
      </c>
      <c r="E2" s="152" t="s">
        <v>36</v>
      </c>
      <c r="F2" s="152" t="s">
        <v>37</v>
      </c>
      <c r="G2" s="152" t="s">
        <v>38</v>
      </c>
      <c r="H2" s="152" t="s">
        <v>39</v>
      </c>
      <c r="I2" s="153" t="s">
        <v>63</v>
      </c>
      <c r="J2" s="154" t="s">
        <v>40</v>
      </c>
      <c r="K2" s="147" t="s">
        <v>16</v>
      </c>
      <c r="L2" s="147"/>
      <c r="M2" s="147"/>
      <c r="N2" s="148"/>
      <c r="O2" s="117" t="s">
        <v>41</v>
      </c>
      <c r="P2" s="152" t="s">
        <v>42</v>
      </c>
      <c r="Q2" s="152" t="s">
        <v>43</v>
      </c>
      <c r="R2" s="152" t="s">
        <v>44</v>
      </c>
      <c r="S2" s="152" t="s">
        <v>45</v>
      </c>
      <c r="T2" s="152" t="s">
        <v>46</v>
      </c>
      <c r="U2" s="152" t="s">
        <v>47</v>
      </c>
      <c r="V2" s="152" t="s">
        <v>48</v>
      </c>
      <c r="W2" s="152" t="s">
        <v>49</v>
      </c>
      <c r="X2" s="152" t="s">
        <v>50</v>
      </c>
      <c r="Y2" s="152" t="s">
        <v>51</v>
      </c>
      <c r="Z2" s="152" t="s">
        <v>52</v>
      </c>
      <c r="AA2" s="152" t="s">
        <v>53</v>
      </c>
      <c r="AB2" s="152" t="s">
        <v>65</v>
      </c>
      <c r="AC2" s="152" t="s">
        <v>66</v>
      </c>
      <c r="AD2" s="156" t="s">
        <v>54</v>
      </c>
      <c r="AE2" s="21"/>
    </row>
    <row r="3" spans="1:31" s="58" customFormat="1" ht="24.75" customHeight="1">
      <c r="A3" s="150"/>
      <c r="B3" s="151"/>
      <c r="C3" s="152"/>
      <c r="D3" s="152"/>
      <c r="E3" s="152"/>
      <c r="F3" s="152"/>
      <c r="G3" s="152"/>
      <c r="H3" s="152"/>
      <c r="I3" s="153"/>
      <c r="J3" s="155"/>
      <c r="K3" s="80" t="s">
        <v>87</v>
      </c>
      <c r="L3" s="80" t="s">
        <v>89</v>
      </c>
      <c r="M3" s="80" t="s">
        <v>90</v>
      </c>
      <c r="N3" s="81" t="s">
        <v>88</v>
      </c>
      <c r="O3" s="117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6"/>
      <c r="AE3" s="61"/>
    </row>
    <row r="4" spans="1:31">
      <c r="A4" s="63" t="s">
        <v>1</v>
      </c>
      <c r="B4" s="62">
        <v>524</v>
      </c>
      <c r="C4" s="62">
        <v>465</v>
      </c>
      <c r="D4" s="62">
        <v>226</v>
      </c>
      <c r="E4" s="62">
        <v>87</v>
      </c>
      <c r="F4" s="62">
        <v>0</v>
      </c>
      <c r="G4" s="62">
        <v>0</v>
      </c>
      <c r="H4" s="62">
        <v>0</v>
      </c>
      <c r="I4" s="78">
        <v>0</v>
      </c>
      <c r="J4" s="82">
        <f t="shared" ref="J4" si="0">K4+L4+M4+N4</f>
        <v>140</v>
      </c>
      <c r="K4" s="83">
        <v>90</v>
      </c>
      <c r="L4" s="83">
        <v>0</v>
      </c>
      <c r="M4" s="83">
        <v>8</v>
      </c>
      <c r="N4" s="84">
        <v>42</v>
      </c>
      <c r="O4" s="79">
        <v>138</v>
      </c>
      <c r="P4" s="62">
        <v>86</v>
      </c>
      <c r="Q4" s="62">
        <v>300</v>
      </c>
      <c r="R4" s="62">
        <v>160</v>
      </c>
      <c r="S4" s="62">
        <v>373</v>
      </c>
      <c r="T4" s="62">
        <v>72</v>
      </c>
      <c r="U4" s="62">
        <v>377</v>
      </c>
      <c r="V4" s="62">
        <v>206</v>
      </c>
      <c r="W4" s="62">
        <v>177</v>
      </c>
      <c r="X4" s="62">
        <v>57</v>
      </c>
      <c r="Y4" s="62">
        <v>54</v>
      </c>
      <c r="Z4" s="62">
        <v>87</v>
      </c>
      <c r="AA4" s="62">
        <v>259</v>
      </c>
      <c r="AB4" s="62">
        <v>340</v>
      </c>
      <c r="AC4" s="62">
        <v>179</v>
      </c>
      <c r="AD4" s="77">
        <f t="shared" ref="AD4" si="1">SUM(B4:J4)+O4+P4+Q4+R4+S4+T4+U4+V4+W4+X4+Y4+Z4+AA4+AB4+AC4</f>
        <v>4307</v>
      </c>
      <c r="AE4" s="21"/>
    </row>
    <row r="5" spans="1:31">
      <c r="A5" s="21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6" t="s">
        <v>64</v>
      </c>
      <c r="AD5" s="56"/>
      <c r="AE5" s="21"/>
    </row>
    <row r="6" spans="1:31">
      <c r="C6" s="44"/>
    </row>
    <row r="7" spans="1:31">
      <c r="C7" s="59"/>
      <c r="J7" s="59"/>
      <c r="K7" s="59"/>
      <c r="L7" s="59"/>
      <c r="M7" s="59"/>
      <c r="N7" s="59"/>
    </row>
    <row r="8" spans="1:31">
      <c r="X8" s="60"/>
    </row>
  </sheetData>
  <mergeCells count="28">
    <mergeCell ref="AC2:AC3"/>
    <mergeCell ref="AD2:AD3"/>
    <mergeCell ref="X2:X3"/>
    <mergeCell ref="Y2:Y3"/>
    <mergeCell ref="Z2:Z3"/>
    <mergeCell ref="AA2:AA3"/>
    <mergeCell ref="AB2:AB3"/>
    <mergeCell ref="S2:S3"/>
    <mergeCell ref="T2:T3"/>
    <mergeCell ref="U2:U3"/>
    <mergeCell ref="V2:V3"/>
    <mergeCell ref="W2:W3"/>
    <mergeCell ref="A1:AD1"/>
    <mergeCell ref="K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O2:O3"/>
    <mergeCell ref="P2:P3"/>
    <mergeCell ref="Q2:Q3"/>
    <mergeCell ref="R2:R3"/>
  </mergeCells>
  <pageMargins left="0.23622047244094491" right="0.23622047244094491" top="0.23622047244094491" bottom="0.23622047244094491" header="0.31496062992125984" footer="0.31496062992125984"/>
  <pageSetup paperSize="9" scale="7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G3"/>
  <sheetViews>
    <sheetView topLeftCell="B1" workbookViewId="0">
      <selection activeCell="D17" sqref="D17"/>
    </sheetView>
  </sheetViews>
  <sheetFormatPr defaultRowHeight="15"/>
  <cols>
    <col min="1" max="1" width="19.140625" customWidth="1"/>
    <col min="2" max="2" width="15.85546875" customWidth="1"/>
    <col min="3" max="7" width="14.5703125" customWidth="1"/>
  </cols>
  <sheetData>
    <row r="1" spans="1:7" ht="33" customHeight="1">
      <c r="A1" s="157" t="s">
        <v>71</v>
      </c>
      <c r="B1" s="157"/>
      <c r="C1" s="157"/>
      <c r="D1" s="157"/>
      <c r="E1" s="157"/>
      <c r="F1" s="157"/>
      <c r="G1" s="157"/>
    </row>
    <row r="2" spans="1:7" s="58" customFormat="1" ht="34.5" customHeight="1">
      <c r="A2" s="64" t="s">
        <v>55</v>
      </c>
      <c r="B2" s="64" t="s">
        <v>72</v>
      </c>
      <c r="C2" s="64" t="s">
        <v>56</v>
      </c>
      <c r="D2" s="64" t="s">
        <v>68</v>
      </c>
      <c r="E2" s="64" t="s">
        <v>69</v>
      </c>
      <c r="F2" s="64" t="s">
        <v>57</v>
      </c>
      <c r="G2" s="64" t="s">
        <v>70</v>
      </c>
    </row>
    <row r="3" spans="1:7" ht="15" customHeight="1">
      <c r="A3" s="46" t="s">
        <v>1</v>
      </c>
      <c r="B3" s="45">
        <v>1086</v>
      </c>
      <c r="C3" s="45">
        <v>91</v>
      </c>
      <c r="D3" s="65">
        <v>756</v>
      </c>
      <c r="E3" s="45">
        <v>85</v>
      </c>
      <c r="F3" s="48">
        <f>C3+E3+D3</f>
        <v>932</v>
      </c>
      <c r="G3" s="49">
        <f t="shared" ref="G3" si="0">F3*100/B3</f>
        <v>85.819521178637203</v>
      </c>
    </row>
  </sheetData>
  <mergeCells count="1">
    <mergeCell ref="A1:G1"/>
  </mergeCells>
  <pageMargins left="0.25" right="0.25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7"/>
  <sheetViews>
    <sheetView topLeftCell="E1" zoomScale="85" zoomScaleNormal="85" workbookViewId="0">
      <selection activeCell="A5" sqref="A5:XFD26"/>
    </sheetView>
  </sheetViews>
  <sheetFormatPr defaultRowHeight="15"/>
  <cols>
    <col min="1" max="1" width="19" customWidth="1"/>
    <col min="32" max="32" width="9.140625" customWidth="1"/>
  </cols>
  <sheetData>
    <row r="1" spans="1:34" ht="39.75" customHeight="1">
      <c r="A1" s="91" t="s">
        <v>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18"/>
      <c r="T1" s="18"/>
      <c r="U1" s="18"/>
      <c r="V1" s="19"/>
      <c r="W1" s="19"/>
      <c r="X1" s="19"/>
      <c r="Y1" s="19"/>
      <c r="Z1" s="19"/>
      <c r="AA1" s="19"/>
      <c r="AB1" s="19"/>
      <c r="AC1" s="19"/>
      <c r="AD1" s="19"/>
      <c r="AE1" s="38"/>
      <c r="AF1" s="21"/>
      <c r="AG1" s="21"/>
      <c r="AH1" s="21"/>
    </row>
    <row r="2" spans="1:34" ht="15" customHeight="1">
      <c r="A2" s="92" t="s">
        <v>0</v>
      </c>
      <c r="B2" s="96" t="s">
        <v>2</v>
      </c>
      <c r="C2" s="33"/>
      <c r="D2" s="97" t="s">
        <v>4</v>
      </c>
      <c r="E2" s="97"/>
      <c r="F2" s="97"/>
      <c r="G2" s="98" t="s">
        <v>5</v>
      </c>
      <c r="H2" s="99"/>
      <c r="I2" s="99"/>
      <c r="J2" s="100"/>
      <c r="K2" s="98" t="s">
        <v>6</v>
      </c>
      <c r="L2" s="99"/>
      <c r="M2" s="99"/>
      <c r="N2" s="100"/>
      <c r="O2" s="98" t="s">
        <v>7</v>
      </c>
      <c r="P2" s="99"/>
      <c r="Q2" s="99"/>
      <c r="R2" s="100"/>
      <c r="S2" s="98" t="s">
        <v>8</v>
      </c>
      <c r="T2" s="99"/>
      <c r="U2" s="99"/>
      <c r="V2" s="100"/>
      <c r="W2" s="98" t="s">
        <v>9</v>
      </c>
      <c r="X2" s="99"/>
      <c r="Y2" s="99"/>
      <c r="Z2" s="100"/>
      <c r="AA2" s="98" t="s">
        <v>10</v>
      </c>
      <c r="AB2" s="99"/>
      <c r="AC2" s="99"/>
      <c r="AD2" s="100"/>
      <c r="AE2" s="85" t="s">
        <v>62</v>
      </c>
      <c r="AF2" s="86"/>
      <c r="AG2" s="86"/>
      <c r="AH2" s="87"/>
    </row>
    <row r="3" spans="1:34" ht="180" customHeight="1">
      <c r="A3" s="93"/>
      <c r="B3" s="96"/>
      <c r="C3" s="34" t="s">
        <v>14</v>
      </c>
      <c r="D3" s="29" t="s">
        <v>15</v>
      </c>
      <c r="E3" s="29" t="s">
        <v>12</v>
      </c>
      <c r="F3" s="29" t="s">
        <v>13</v>
      </c>
      <c r="G3" s="34" t="s">
        <v>14</v>
      </c>
      <c r="H3" s="29" t="s">
        <v>15</v>
      </c>
      <c r="I3" s="29" t="s">
        <v>12</v>
      </c>
      <c r="J3" s="29" t="s">
        <v>13</v>
      </c>
      <c r="K3" s="34" t="s">
        <v>14</v>
      </c>
      <c r="L3" s="29" t="s">
        <v>15</v>
      </c>
      <c r="M3" s="29" t="s">
        <v>12</v>
      </c>
      <c r="N3" s="29" t="s">
        <v>13</v>
      </c>
      <c r="O3" s="34" t="s">
        <v>14</v>
      </c>
      <c r="P3" s="29" t="s">
        <v>15</v>
      </c>
      <c r="Q3" s="29" t="s">
        <v>12</v>
      </c>
      <c r="R3" s="29" t="s">
        <v>13</v>
      </c>
      <c r="S3" s="34" t="s">
        <v>14</v>
      </c>
      <c r="T3" s="29" t="s">
        <v>15</v>
      </c>
      <c r="U3" s="29" t="s">
        <v>12</v>
      </c>
      <c r="V3" s="29" t="s">
        <v>13</v>
      </c>
      <c r="W3" s="34" t="s">
        <v>14</v>
      </c>
      <c r="X3" s="29" t="s">
        <v>15</v>
      </c>
      <c r="Y3" s="29" t="s">
        <v>12</v>
      </c>
      <c r="Z3" s="29" t="s">
        <v>13</v>
      </c>
      <c r="AA3" s="34" t="s">
        <v>14</v>
      </c>
      <c r="AB3" s="29" t="s">
        <v>15</v>
      </c>
      <c r="AC3" s="29" t="s">
        <v>12</v>
      </c>
      <c r="AD3" s="29" t="s">
        <v>13</v>
      </c>
      <c r="AE3" s="25" t="s">
        <v>61</v>
      </c>
      <c r="AF3" s="26" t="s">
        <v>58</v>
      </c>
      <c r="AG3" s="26" t="s">
        <v>59</v>
      </c>
      <c r="AH3" s="26" t="s">
        <v>60</v>
      </c>
    </row>
    <row r="4" spans="1:34">
      <c r="A4" s="37" t="s">
        <v>1</v>
      </c>
      <c r="B4" s="55">
        <v>3</v>
      </c>
      <c r="C4" s="54">
        <v>164</v>
      </c>
      <c r="D4" s="53">
        <v>34</v>
      </c>
      <c r="E4" s="53">
        <v>3</v>
      </c>
      <c r="F4" s="53">
        <v>11</v>
      </c>
      <c r="G4" s="53">
        <v>190</v>
      </c>
      <c r="H4" s="53">
        <v>39</v>
      </c>
      <c r="I4" s="53">
        <v>3</v>
      </c>
      <c r="J4" s="53">
        <v>11</v>
      </c>
      <c r="K4" s="53">
        <v>143</v>
      </c>
      <c r="L4" s="53">
        <v>32</v>
      </c>
      <c r="M4" s="53">
        <v>1</v>
      </c>
      <c r="N4" s="53">
        <v>9</v>
      </c>
      <c r="O4" s="54">
        <v>176</v>
      </c>
      <c r="P4" s="54">
        <v>46</v>
      </c>
      <c r="Q4" s="54">
        <v>5</v>
      </c>
      <c r="R4" s="54">
        <v>16</v>
      </c>
      <c r="S4" s="54">
        <v>174</v>
      </c>
      <c r="T4" s="54">
        <v>48</v>
      </c>
      <c r="U4" s="54">
        <v>3</v>
      </c>
      <c r="V4" s="54">
        <v>9</v>
      </c>
      <c r="W4" s="54">
        <v>47</v>
      </c>
      <c r="X4" s="54">
        <v>16</v>
      </c>
      <c r="Y4" s="54">
        <v>0</v>
      </c>
      <c r="Z4" s="54">
        <v>8</v>
      </c>
      <c r="AA4" s="54">
        <v>43</v>
      </c>
      <c r="AB4" s="53">
        <v>11</v>
      </c>
      <c r="AC4" s="53">
        <v>2</v>
      </c>
      <c r="AD4" s="53">
        <v>4</v>
      </c>
      <c r="AE4" s="39">
        <f t="shared" ref="AE4" si="0">SUM(D4+H4+L4+P4+T4+X4+AB4)</f>
        <v>226</v>
      </c>
      <c r="AF4" s="39">
        <f t="shared" ref="AF4" si="1">C4+G4+K4+O4+S4+W4+AA4</f>
        <v>937</v>
      </c>
      <c r="AG4" s="40">
        <f t="shared" ref="AG4" si="2">E4+I4+M4+Q4+U4+Y4+AC4</f>
        <v>17</v>
      </c>
      <c r="AH4" s="40">
        <f t="shared" ref="AH4" si="3">SUM(F4+J4+N4+R4+V4+Z4+AD4)</f>
        <v>68</v>
      </c>
    </row>
    <row r="5" spans="1:34" ht="15" customHeight="1"/>
    <row r="6" spans="1:34" ht="15" customHeight="1"/>
    <row r="7" spans="1:34" ht="15" customHeight="1"/>
  </sheetData>
  <mergeCells count="11">
    <mergeCell ref="AE2:AH2"/>
    <mergeCell ref="A1:R1"/>
    <mergeCell ref="K2:N2"/>
    <mergeCell ref="O2:R2"/>
    <mergeCell ref="S2:V2"/>
    <mergeCell ref="W2:Z2"/>
    <mergeCell ref="AA2:AD2"/>
    <mergeCell ref="A2:A3"/>
    <mergeCell ref="B2:B3"/>
    <mergeCell ref="D2:F2"/>
    <mergeCell ref="G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7"/>
  <sheetViews>
    <sheetView zoomScale="85" zoomScaleNormal="85" workbookViewId="0">
      <selection activeCell="B4" sqref="B4:AD4"/>
    </sheetView>
  </sheetViews>
  <sheetFormatPr defaultRowHeight="15"/>
  <cols>
    <col min="1" max="1" width="19.140625" customWidth="1"/>
  </cols>
  <sheetData>
    <row r="1" spans="1:34" ht="39.75" customHeight="1">
      <c r="A1" s="91" t="s">
        <v>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31"/>
      <c r="T1" s="31"/>
      <c r="U1" s="31"/>
      <c r="V1" s="32"/>
      <c r="W1" s="32"/>
      <c r="X1" s="32"/>
      <c r="Y1" s="32"/>
      <c r="Z1" s="32"/>
      <c r="AA1" s="32"/>
      <c r="AB1" s="32"/>
      <c r="AC1" s="32"/>
      <c r="AD1" s="32"/>
      <c r="AE1" s="21"/>
      <c r="AF1" s="21"/>
      <c r="AG1" s="21"/>
      <c r="AH1" s="21"/>
    </row>
    <row r="2" spans="1:34" ht="15" customHeight="1">
      <c r="A2" s="92" t="s">
        <v>0</v>
      </c>
      <c r="B2" s="96" t="s">
        <v>2</v>
      </c>
      <c r="C2" s="101" t="s">
        <v>4</v>
      </c>
      <c r="D2" s="102"/>
      <c r="E2" s="102"/>
      <c r="F2" s="103"/>
      <c r="G2" s="98" t="s">
        <v>5</v>
      </c>
      <c r="H2" s="99"/>
      <c r="I2" s="99"/>
      <c r="J2" s="100"/>
      <c r="K2" s="98" t="s">
        <v>6</v>
      </c>
      <c r="L2" s="99"/>
      <c r="M2" s="99"/>
      <c r="N2" s="100"/>
      <c r="O2" s="98" t="s">
        <v>7</v>
      </c>
      <c r="P2" s="99"/>
      <c r="Q2" s="99"/>
      <c r="R2" s="100"/>
      <c r="S2" s="98" t="s">
        <v>8</v>
      </c>
      <c r="T2" s="99"/>
      <c r="U2" s="99"/>
      <c r="V2" s="100"/>
      <c r="W2" s="98" t="s">
        <v>9</v>
      </c>
      <c r="X2" s="99"/>
      <c r="Y2" s="99"/>
      <c r="Z2" s="100"/>
      <c r="AA2" s="98" t="s">
        <v>10</v>
      </c>
      <c r="AB2" s="99"/>
      <c r="AC2" s="99"/>
      <c r="AD2" s="100"/>
      <c r="AE2" s="85" t="s">
        <v>62</v>
      </c>
      <c r="AF2" s="86"/>
      <c r="AG2" s="86"/>
      <c r="AH2" s="87"/>
    </row>
    <row r="3" spans="1:34" ht="180" customHeight="1">
      <c r="A3" s="93"/>
      <c r="B3" s="96"/>
      <c r="C3" s="34" t="s">
        <v>14</v>
      </c>
      <c r="D3" s="29" t="s">
        <v>15</v>
      </c>
      <c r="E3" s="29" t="s">
        <v>12</v>
      </c>
      <c r="F3" s="29" t="s">
        <v>13</v>
      </c>
      <c r="G3" s="34" t="s">
        <v>14</v>
      </c>
      <c r="H3" s="29" t="s">
        <v>15</v>
      </c>
      <c r="I3" s="29" t="s">
        <v>12</v>
      </c>
      <c r="J3" s="29" t="s">
        <v>13</v>
      </c>
      <c r="K3" s="34" t="s">
        <v>14</v>
      </c>
      <c r="L3" s="29" t="s">
        <v>15</v>
      </c>
      <c r="M3" s="29" t="s">
        <v>12</v>
      </c>
      <c r="N3" s="29" t="s">
        <v>13</v>
      </c>
      <c r="O3" s="34" t="s">
        <v>14</v>
      </c>
      <c r="P3" s="29" t="s">
        <v>15</v>
      </c>
      <c r="Q3" s="29" t="s">
        <v>12</v>
      </c>
      <c r="R3" s="29" t="s">
        <v>13</v>
      </c>
      <c r="S3" s="34" t="s">
        <v>14</v>
      </c>
      <c r="T3" s="29" t="s">
        <v>15</v>
      </c>
      <c r="U3" s="29" t="s">
        <v>12</v>
      </c>
      <c r="V3" s="29" t="s">
        <v>13</v>
      </c>
      <c r="W3" s="34" t="s">
        <v>14</v>
      </c>
      <c r="X3" s="29" t="s">
        <v>15</v>
      </c>
      <c r="Y3" s="29" t="s">
        <v>12</v>
      </c>
      <c r="Z3" s="29" t="s">
        <v>13</v>
      </c>
      <c r="AA3" s="34" t="s">
        <v>14</v>
      </c>
      <c r="AB3" s="29" t="s">
        <v>15</v>
      </c>
      <c r="AC3" s="29" t="s">
        <v>12</v>
      </c>
      <c r="AD3" s="29" t="s">
        <v>13</v>
      </c>
      <c r="AE3" s="25" t="s">
        <v>61</v>
      </c>
      <c r="AF3" s="26" t="s">
        <v>58</v>
      </c>
      <c r="AG3" s="26" t="s">
        <v>59</v>
      </c>
      <c r="AH3" s="26" t="s">
        <v>60</v>
      </c>
    </row>
    <row r="4" spans="1:34">
      <c r="A4" s="37" t="s">
        <v>1</v>
      </c>
      <c r="B4" s="55">
        <v>3</v>
      </c>
      <c r="C4" s="54">
        <v>164</v>
      </c>
      <c r="D4" s="53">
        <v>13</v>
      </c>
      <c r="E4" s="53">
        <v>2</v>
      </c>
      <c r="F4" s="53">
        <v>3</v>
      </c>
      <c r="G4" s="53">
        <v>190</v>
      </c>
      <c r="H4" s="53">
        <v>20</v>
      </c>
      <c r="I4" s="53">
        <v>0</v>
      </c>
      <c r="J4" s="53">
        <v>12</v>
      </c>
      <c r="K4" s="53">
        <v>143</v>
      </c>
      <c r="L4" s="53">
        <v>16</v>
      </c>
      <c r="M4" s="53">
        <v>3</v>
      </c>
      <c r="N4" s="53">
        <v>6</v>
      </c>
      <c r="O4" s="54">
        <v>176</v>
      </c>
      <c r="P4" s="54">
        <v>16</v>
      </c>
      <c r="Q4" s="54">
        <v>2</v>
      </c>
      <c r="R4" s="54">
        <v>5</v>
      </c>
      <c r="S4" s="54">
        <v>174</v>
      </c>
      <c r="T4" s="54">
        <v>15</v>
      </c>
      <c r="U4" s="54">
        <v>1</v>
      </c>
      <c r="V4" s="54">
        <v>4</v>
      </c>
      <c r="W4" s="54">
        <v>47</v>
      </c>
      <c r="X4" s="54">
        <v>3</v>
      </c>
      <c r="Y4" s="54">
        <v>0</v>
      </c>
      <c r="Z4" s="54">
        <v>3</v>
      </c>
      <c r="AA4" s="54">
        <v>43</v>
      </c>
      <c r="AB4" s="53">
        <v>4</v>
      </c>
      <c r="AC4" s="53">
        <v>0</v>
      </c>
      <c r="AD4" s="53">
        <v>1</v>
      </c>
      <c r="AE4" s="39">
        <f t="shared" ref="AE4" si="0">SUM(D4+H4+L4+P4+T4+X4+AB4)</f>
        <v>87</v>
      </c>
      <c r="AF4" s="39">
        <f t="shared" ref="AF4" si="1">C4+G4+K4+O4+S4+W4+AA4</f>
        <v>937</v>
      </c>
      <c r="AG4" s="40">
        <f t="shared" ref="AG4" si="2">E4+I4+M4+Q4+U4+Y4+AC4</f>
        <v>8</v>
      </c>
      <c r="AH4" s="40">
        <f t="shared" ref="AH4" si="3">SUM(F4+J4+N4+R4+V4+Z4+AD4)</f>
        <v>34</v>
      </c>
    </row>
    <row r="5" spans="1:34" ht="15" customHeight="1"/>
    <row r="6" spans="1:34" ht="15" customHeight="1"/>
    <row r="7" spans="1:34" ht="15" customHeight="1"/>
  </sheetData>
  <mergeCells count="11">
    <mergeCell ref="AE2:AH2"/>
    <mergeCell ref="A1:R1"/>
    <mergeCell ref="O2:R2"/>
    <mergeCell ref="S2:V2"/>
    <mergeCell ref="W2:Z2"/>
    <mergeCell ref="AA2:AD2"/>
    <mergeCell ref="A2:A3"/>
    <mergeCell ref="B2:B3"/>
    <mergeCell ref="G2:J2"/>
    <mergeCell ref="K2:N2"/>
    <mergeCell ref="C2:F2"/>
  </mergeCells>
  <pageMargins left="0.31496062992125984" right="0.31496062992125984" top="0.35433070866141736" bottom="0.35433070866141736" header="0.31496062992125984" footer="0.31496062992125984"/>
  <pageSetup paperSize="9" scale="67" fitToWidth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H7"/>
  <sheetViews>
    <sheetView zoomScale="85" zoomScaleNormal="85" workbookViewId="0">
      <selection activeCell="B4" sqref="B4:AD4"/>
    </sheetView>
  </sheetViews>
  <sheetFormatPr defaultRowHeight="15"/>
  <cols>
    <col min="1" max="1" width="19.85546875" customWidth="1"/>
  </cols>
  <sheetData>
    <row r="1" spans="1:34" ht="39.75" customHeight="1">
      <c r="A1" s="91" t="s">
        <v>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31"/>
      <c r="T1" s="31"/>
      <c r="U1" s="31"/>
      <c r="V1" s="32"/>
      <c r="W1" s="32"/>
      <c r="X1" s="32"/>
      <c r="Y1" s="32"/>
      <c r="Z1" s="32"/>
      <c r="AA1" s="32"/>
      <c r="AB1" s="32"/>
      <c r="AC1" s="32"/>
      <c r="AD1" s="32"/>
      <c r="AE1" s="21"/>
      <c r="AF1" s="21"/>
      <c r="AG1" s="21"/>
      <c r="AH1" s="21"/>
    </row>
    <row r="2" spans="1:34" ht="15" customHeight="1">
      <c r="A2" s="92" t="s">
        <v>0</v>
      </c>
      <c r="B2" s="96" t="s">
        <v>2</v>
      </c>
      <c r="C2" s="33"/>
      <c r="D2" s="97" t="s">
        <v>4</v>
      </c>
      <c r="E2" s="97"/>
      <c r="F2" s="97"/>
      <c r="G2" s="98" t="s">
        <v>5</v>
      </c>
      <c r="H2" s="99"/>
      <c r="I2" s="99"/>
      <c r="J2" s="100"/>
      <c r="K2" s="98" t="s">
        <v>6</v>
      </c>
      <c r="L2" s="99"/>
      <c r="M2" s="99"/>
      <c r="N2" s="100"/>
      <c r="O2" s="98" t="s">
        <v>7</v>
      </c>
      <c r="P2" s="99"/>
      <c r="Q2" s="99"/>
      <c r="R2" s="100"/>
      <c r="S2" s="98" t="s">
        <v>8</v>
      </c>
      <c r="T2" s="99"/>
      <c r="U2" s="99"/>
      <c r="V2" s="100"/>
      <c r="W2" s="98" t="s">
        <v>9</v>
      </c>
      <c r="X2" s="99"/>
      <c r="Y2" s="99"/>
      <c r="Z2" s="100"/>
      <c r="AA2" s="98" t="s">
        <v>10</v>
      </c>
      <c r="AB2" s="99"/>
      <c r="AC2" s="99"/>
      <c r="AD2" s="100"/>
      <c r="AE2" s="85" t="s">
        <v>62</v>
      </c>
      <c r="AF2" s="86"/>
      <c r="AG2" s="86"/>
      <c r="AH2" s="87"/>
    </row>
    <row r="3" spans="1:34" ht="180" customHeight="1">
      <c r="A3" s="93"/>
      <c r="B3" s="96"/>
      <c r="C3" s="34" t="s">
        <v>14</v>
      </c>
      <c r="D3" s="29" t="s">
        <v>15</v>
      </c>
      <c r="E3" s="29" t="s">
        <v>12</v>
      </c>
      <c r="F3" s="29" t="s">
        <v>13</v>
      </c>
      <c r="G3" s="34" t="s">
        <v>14</v>
      </c>
      <c r="H3" s="29" t="s">
        <v>15</v>
      </c>
      <c r="I3" s="29" t="s">
        <v>12</v>
      </c>
      <c r="J3" s="29" t="s">
        <v>13</v>
      </c>
      <c r="K3" s="34" t="s">
        <v>14</v>
      </c>
      <c r="L3" s="29" t="s">
        <v>15</v>
      </c>
      <c r="M3" s="29" t="s">
        <v>12</v>
      </c>
      <c r="N3" s="29" t="s">
        <v>13</v>
      </c>
      <c r="O3" s="34" t="s">
        <v>14</v>
      </c>
      <c r="P3" s="29" t="s">
        <v>15</v>
      </c>
      <c r="Q3" s="29" t="s">
        <v>12</v>
      </c>
      <c r="R3" s="29" t="s">
        <v>13</v>
      </c>
      <c r="S3" s="34" t="s">
        <v>14</v>
      </c>
      <c r="T3" s="29" t="s">
        <v>15</v>
      </c>
      <c r="U3" s="29" t="s">
        <v>12</v>
      </c>
      <c r="V3" s="29" t="s">
        <v>13</v>
      </c>
      <c r="W3" s="34" t="s">
        <v>14</v>
      </c>
      <c r="X3" s="29" t="s">
        <v>15</v>
      </c>
      <c r="Y3" s="29" t="s">
        <v>12</v>
      </c>
      <c r="Z3" s="29" t="s">
        <v>13</v>
      </c>
      <c r="AA3" s="34" t="s">
        <v>14</v>
      </c>
      <c r="AB3" s="29" t="s">
        <v>15</v>
      </c>
      <c r="AC3" s="29" t="s">
        <v>12</v>
      </c>
      <c r="AD3" s="29" t="s">
        <v>13</v>
      </c>
      <c r="AE3" s="25" t="s">
        <v>61</v>
      </c>
      <c r="AF3" s="26" t="s">
        <v>58</v>
      </c>
      <c r="AG3" s="26" t="s">
        <v>59</v>
      </c>
      <c r="AH3" s="26" t="s">
        <v>60</v>
      </c>
    </row>
    <row r="4" spans="1:34">
      <c r="A4" s="37" t="s">
        <v>1</v>
      </c>
      <c r="B4" s="55">
        <v>3</v>
      </c>
      <c r="C4" s="54">
        <v>164</v>
      </c>
      <c r="D4" s="53"/>
      <c r="E4" s="53"/>
      <c r="F4" s="53"/>
      <c r="G4" s="53">
        <v>190</v>
      </c>
      <c r="H4" s="53"/>
      <c r="I4" s="53"/>
      <c r="J4" s="53"/>
      <c r="K4" s="53">
        <v>143</v>
      </c>
      <c r="L4" s="53"/>
      <c r="M4" s="53"/>
      <c r="N4" s="53"/>
      <c r="O4" s="54">
        <v>176</v>
      </c>
      <c r="P4" s="54"/>
      <c r="Q4" s="54"/>
      <c r="R4" s="54"/>
      <c r="S4" s="54">
        <v>174</v>
      </c>
      <c r="T4" s="54"/>
      <c r="U4" s="54"/>
      <c r="V4" s="54"/>
      <c r="W4" s="54">
        <v>47</v>
      </c>
      <c r="X4" s="54"/>
      <c r="Y4" s="54"/>
      <c r="Z4" s="54"/>
      <c r="AA4" s="54">
        <v>43</v>
      </c>
      <c r="AB4" s="53"/>
      <c r="AC4" s="53"/>
      <c r="AD4" s="53"/>
      <c r="AE4" s="41">
        <f t="shared" ref="AE4" si="0">SUM(D4+H4+L4+P4+T4+X4+AB4)</f>
        <v>0</v>
      </c>
      <c r="AF4" s="41">
        <f t="shared" ref="AF4" si="1">C4+G4+K4+O4+S4+W4+AA4</f>
        <v>937</v>
      </c>
      <c r="AG4" s="36">
        <f t="shared" ref="AG4" si="2">E4+I4+M4+Q4+U4+Y4+AC4</f>
        <v>0</v>
      </c>
      <c r="AH4" s="36">
        <f t="shared" ref="AH4" si="3">SUM(F4+J4+N4+R4+V4+Z4+AD4)</f>
        <v>0</v>
      </c>
    </row>
    <row r="5" spans="1:34" ht="15" customHeight="1"/>
    <row r="6" spans="1:34" ht="15" customHeight="1"/>
    <row r="7" spans="1:34" ht="15" customHeight="1"/>
  </sheetData>
  <mergeCells count="11">
    <mergeCell ref="AE2:AH2"/>
    <mergeCell ref="A1:R1"/>
    <mergeCell ref="S2:V2"/>
    <mergeCell ref="W2:Z2"/>
    <mergeCell ref="AA2:AD2"/>
    <mergeCell ref="O2:R2"/>
    <mergeCell ref="A2:A3"/>
    <mergeCell ref="B2:B3"/>
    <mergeCell ref="D2:F2"/>
    <mergeCell ref="G2:J2"/>
    <mergeCell ref="K2:N2"/>
  </mergeCells>
  <pageMargins left="0.31496062992125984" right="0.31496062992125984" top="0.35433070866141736" bottom="0.35433070866141736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H7"/>
  <sheetViews>
    <sheetView zoomScale="85" zoomScaleNormal="85" workbookViewId="0">
      <selection activeCell="B4" sqref="B4:AD4"/>
    </sheetView>
  </sheetViews>
  <sheetFormatPr defaultRowHeight="15"/>
  <cols>
    <col min="1" max="1" width="18.5703125" customWidth="1"/>
  </cols>
  <sheetData>
    <row r="1" spans="1:34" ht="39.75" customHeight="1">
      <c r="A1" s="91" t="s">
        <v>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31"/>
      <c r="T1" s="31"/>
      <c r="U1" s="31"/>
      <c r="V1" s="32"/>
      <c r="W1" s="32"/>
      <c r="X1" s="32"/>
      <c r="Y1" s="32"/>
      <c r="Z1" s="32"/>
      <c r="AA1" s="32"/>
      <c r="AB1" s="32"/>
      <c r="AC1" s="32"/>
      <c r="AD1" s="32"/>
      <c r="AE1" s="21"/>
      <c r="AF1" s="21"/>
      <c r="AG1" s="21"/>
      <c r="AH1" s="21"/>
    </row>
    <row r="2" spans="1:34" ht="15" customHeight="1">
      <c r="A2" s="92" t="s">
        <v>0</v>
      </c>
      <c r="B2" s="96" t="s">
        <v>2</v>
      </c>
      <c r="C2" s="33"/>
      <c r="D2" s="97" t="s">
        <v>4</v>
      </c>
      <c r="E2" s="97"/>
      <c r="F2" s="97"/>
      <c r="G2" s="98" t="s">
        <v>5</v>
      </c>
      <c r="H2" s="99"/>
      <c r="I2" s="99"/>
      <c r="J2" s="100"/>
      <c r="K2" s="98" t="s">
        <v>6</v>
      </c>
      <c r="L2" s="99"/>
      <c r="M2" s="99"/>
      <c r="N2" s="100"/>
      <c r="O2" s="98" t="s">
        <v>7</v>
      </c>
      <c r="P2" s="99"/>
      <c r="Q2" s="99"/>
      <c r="R2" s="100"/>
      <c r="S2" s="98" t="s">
        <v>8</v>
      </c>
      <c r="T2" s="99"/>
      <c r="U2" s="99"/>
      <c r="V2" s="100"/>
      <c r="W2" s="98" t="s">
        <v>9</v>
      </c>
      <c r="X2" s="99"/>
      <c r="Y2" s="99"/>
      <c r="Z2" s="100"/>
      <c r="AA2" s="98" t="s">
        <v>10</v>
      </c>
      <c r="AB2" s="99"/>
      <c r="AC2" s="99"/>
      <c r="AD2" s="100"/>
      <c r="AE2" s="85" t="s">
        <v>62</v>
      </c>
      <c r="AF2" s="86"/>
      <c r="AG2" s="86"/>
      <c r="AH2" s="87"/>
    </row>
    <row r="3" spans="1:34" ht="180" customHeight="1">
      <c r="A3" s="93"/>
      <c r="B3" s="96"/>
      <c r="C3" s="34" t="s">
        <v>14</v>
      </c>
      <c r="D3" s="29" t="s">
        <v>15</v>
      </c>
      <c r="E3" s="29" t="s">
        <v>12</v>
      </c>
      <c r="F3" s="29" t="s">
        <v>13</v>
      </c>
      <c r="G3" s="34" t="s">
        <v>14</v>
      </c>
      <c r="H3" s="29" t="s">
        <v>15</v>
      </c>
      <c r="I3" s="29" t="s">
        <v>12</v>
      </c>
      <c r="J3" s="29" t="s">
        <v>13</v>
      </c>
      <c r="K3" s="34" t="s">
        <v>14</v>
      </c>
      <c r="L3" s="29" t="s">
        <v>15</v>
      </c>
      <c r="M3" s="29" t="s">
        <v>12</v>
      </c>
      <c r="N3" s="29" t="s">
        <v>13</v>
      </c>
      <c r="O3" s="34" t="s">
        <v>14</v>
      </c>
      <c r="P3" s="29" t="s">
        <v>15</v>
      </c>
      <c r="Q3" s="29" t="s">
        <v>12</v>
      </c>
      <c r="R3" s="29" t="s">
        <v>13</v>
      </c>
      <c r="S3" s="34" t="s">
        <v>14</v>
      </c>
      <c r="T3" s="29" t="s">
        <v>15</v>
      </c>
      <c r="U3" s="29" t="s">
        <v>12</v>
      </c>
      <c r="V3" s="29" t="s">
        <v>13</v>
      </c>
      <c r="W3" s="34" t="s">
        <v>14</v>
      </c>
      <c r="X3" s="29" t="s">
        <v>15</v>
      </c>
      <c r="Y3" s="29" t="s">
        <v>12</v>
      </c>
      <c r="Z3" s="29" t="s">
        <v>13</v>
      </c>
      <c r="AA3" s="34" t="s">
        <v>14</v>
      </c>
      <c r="AB3" s="29" t="s">
        <v>15</v>
      </c>
      <c r="AC3" s="29" t="s">
        <v>12</v>
      </c>
      <c r="AD3" s="29" t="s">
        <v>13</v>
      </c>
      <c r="AE3" s="25" t="s">
        <v>61</v>
      </c>
      <c r="AF3" s="26" t="s">
        <v>58</v>
      </c>
      <c r="AG3" s="26" t="s">
        <v>59</v>
      </c>
      <c r="AH3" s="26" t="s">
        <v>60</v>
      </c>
    </row>
    <row r="4" spans="1:34">
      <c r="A4" s="37" t="s">
        <v>1</v>
      </c>
      <c r="B4" s="55">
        <v>3</v>
      </c>
      <c r="C4" s="54">
        <v>164</v>
      </c>
      <c r="D4" s="53"/>
      <c r="E4" s="53"/>
      <c r="F4" s="53"/>
      <c r="G4" s="53">
        <v>190</v>
      </c>
      <c r="H4" s="53"/>
      <c r="I4" s="53"/>
      <c r="J4" s="53"/>
      <c r="K4" s="53">
        <v>143</v>
      </c>
      <c r="L4" s="53"/>
      <c r="M4" s="53"/>
      <c r="N4" s="53"/>
      <c r="O4" s="54">
        <v>176</v>
      </c>
      <c r="P4" s="54"/>
      <c r="Q4" s="54"/>
      <c r="R4" s="54"/>
      <c r="S4" s="54">
        <v>174</v>
      </c>
      <c r="T4" s="54"/>
      <c r="U4" s="54"/>
      <c r="V4" s="54"/>
      <c r="W4" s="54">
        <v>47</v>
      </c>
      <c r="X4" s="54"/>
      <c r="Y4" s="54"/>
      <c r="Z4" s="54"/>
      <c r="AA4" s="54">
        <v>43</v>
      </c>
      <c r="AB4" s="53"/>
      <c r="AC4" s="53"/>
      <c r="AD4" s="53"/>
      <c r="AE4" s="41">
        <f t="shared" ref="AE4" si="0">SUM(D4+H4+L4+P4+T4+X4+AB4)</f>
        <v>0</v>
      </c>
      <c r="AF4" s="41">
        <f t="shared" ref="AF4" si="1">C4+G4+K4+O4+S4+W4+AA4</f>
        <v>937</v>
      </c>
      <c r="AG4" s="36">
        <f t="shared" ref="AG4" si="2">E4+I4+M4+Q4+U4+Y4+AC4</f>
        <v>0</v>
      </c>
      <c r="AH4" s="36">
        <f t="shared" ref="AH4" si="3">SUM(F4+J4+N4+R4+V4+Z4+AD4)</f>
        <v>0</v>
      </c>
    </row>
    <row r="5" spans="1:34" ht="15" customHeight="1"/>
    <row r="6" spans="1:34" ht="15" customHeight="1"/>
    <row r="7" spans="1:34" ht="15" customHeight="1"/>
  </sheetData>
  <mergeCells count="11">
    <mergeCell ref="AE2:AH2"/>
    <mergeCell ref="A1:R1"/>
    <mergeCell ref="O2:R2"/>
    <mergeCell ref="S2:V2"/>
    <mergeCell ref="W2:Z2"/>
    <mergeCell ref="AA2:AD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H7"/>
  <sheetViews>
    <sheetView zoomScale="85" zoomScaleNormal="85" workbookViewId="0">
      <selection activeCell="B4" sqref="B4:AD4"/>
    </sheetView>
  </sheetViews>
  <sheetFormatPr defaultRowHeight="15"/>
  <cols>
    <col min="1" max="1" width="18.42578125" customWidth="1"/>
  </cols>
  <sheetData>
    <row r="1" spans="1:34" ht="39.75" customHeight="1">
      <c r="A1" s="91" t="s">
        <v>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31"/>
      <c r="T1" s="31"/>
      <c r="U1" s="31"/>
      <c r="V1" s="32"/>
      <c r="W1" s="32"/>
      <c r="X1" s="32"/>
      <c r="Y1" s="32"/>
      <c r="Z1" s="32"/>
      <c r="AA1" s="32"/>
      <c r="AB1" s="32"/>
      <c r="AC1" s="32"/>
      <c r="AD1" s="32"/>
      <c r="AE1" s="21"/>
      <c r="AF1" s="21"/>
      <c r="AG1" s="21"/>
      <c r="AH1" s="21"/>
    </row>
    <row r="2" spans="1:34" ht="15" customHeight="1">
      <c r="A2" s="92" t="s">
        <v>0</v>
      </c>
      <c r="B2" s="96" t="s">
        <v>2</v>
      </c>
      <c r="C2" s="33"/>
      <c r="D2" s="97" t="s">
        <v>4</v>
      </c>
      <c r="E2" s="97"/>
      <c r="F2" s="97"/>
      <c r="G2" s="98" t="s">
        <v>5</v>
      </c>
      <c r="H2" s="99"/>
      <c r="I2" s="99"/>
      <c r="J2" s="100"/>
      <c r="K2" s="98" t="s">
        <v>6</v>
      </c>
      <c r="L2" s="99"/>
      <c r="M2" s="99"/>
      <c r="N2" s="100"/>
      <c r="O2" s="98" t="s">
        <v>7</v>
      </c>
      <c r="P2" s="99"/>
      <c r="Q2" s="99"/>
      <c r="R2" s="100"/>
      <c r="S2" s="98" t="s">
        <v>8</v>
      </c>
      <c r="T2" s="99"/>
      <c r="U2" s="99"/>
      <c r="V2" s="100"/>
      <c r="W2" s="98" t="s">
        <v>9</v>
      </c>
      <c r="X2" s="99"/>
      <c r="Y2" s="99"/>
      <c r="Z2" s="100"/>
      <c r="AA2" s="98" t="s">
        <v>10</v>
      </c>
      <c r="AB2" s="99"/>
      <c r="AC2" s="99"/>
      <c r="AD2" s="100"/>
      <c r="AE2" s="85" t="s">
        <v>62</v>
      </c>
      <c r="AF2" s="86"/>
      <c r="AG2" s="86"/>
      <c r="AH2" s="87"/>
    </row>
    <row r="3" spans="1:34" ht="180" customHeight="1">
      <c r="A3" s="93"/>
      <c r="B3" s="96"/>
      <c r="C3" s="34" t="s">
        <v>14</v>
      </c>
      <c r="D3" s="29" t="s">
        <v>15</v>
      </c>
      <c r="E3" s="29" t="s">
        <v>12</v>
      </c>
      <c r="F3" s="29" t="s">
        <v>13</v>
      </c>
      <c r="G3" s="34" t="s">
        <v>14</v>
      </c>
      <c r="H3" s="29" t="s">
        <v>15</v>
      </c>
      <c r="I3" s="29" t="s">
        <v>12</v>
      </c>
      <c r="J3" s="29" t="s">
        <v>13</v>
      </c>
      <c r="K3" s="34" t="s">
        <v>14</v>
      </c>
      <c r="L3" s="29" t="s">
        <v>15</v>
      </c>
      <c r="M3" s="29" t="s">
        <v>12</v>
      </c>
      <c r="N3" s="29" t="s">
        <v>13</v>
      </c>
      <c r="O3" s="34" t="s">
        <v>14</v>
      </c>
      <c r="P3" s="29" t="s">
        <v>15</v>
      </c>
      <c r="Q3" s="29" t="s">
        <v>12</v>
      </c>
      <c r="R3" s="29" t="s">
        <v>13</v>
      </c>
      <c r="S3" s="34" t="s">
        <v>14</v>
      </c>
      <c r="T3" s="29" t="s">
        <v>15</v>
      </c>
      <c r="U3" s="29" t="s">
        <v>12</v>
      </c>
      <c r="V3" s="29" t="s">
        <v>13</v>
      </c>
      <c r="W3" s="34" t="s">
        <v>14</v>
      </c>
      <c r="X3" s="29" t="s">
        <v>15</v>
      </c>
      <c r="Y3" s="29" t="s">
        <v>12</v>
      </c>
      <c r="Z3" s="29" t="s">
        <v>13</v>
      </c>
      <c r="AA3" s="34" t="s">
        <v>14</v>
      </c>
      <c r="AB3" s="29" t="s">
        <v>15</v>
      </c>
      <c r="AC3" s="29" t="s">
        <v>12</v>
      </c>
      <c r="AD3" s="29" t="s">
        <v>13</v>
      </c>
      <c r="AE3" s="25" t="s">
        <v>61</v>
      </c>
      <c r="AF3" s="26" t="s">
        <v>58</v>
      </c>
      <c r="AG3" s="26" t="s">
        <v>59</v>
      </c>
      <c r="AH3" s="26" t="s">
        <v>60</v>
      </c>
    </row>
    <row r="4" spans="1:34">
      <c r="A4" s="47" t="s">
        <v>1</v>
      </c>
      <c r="B4" s="55">
        <v>3</v>
      </c>
      <c r="C4" s="54">
        <v>164</v>
      </c>
      <c r="D4" s="53"/>
      <c r="E4" s="53"/>
      <c r="F4" s="53"/>
      <c r="G4" s="53">
        <v>190</v>
      </c>
      <c r="H4" s="53"/>
      <c r="I4" s="53"/>
      <c r="J4" s="53"/>
      <c r="K4" s="53">
        <v>143</v>
      </c>
      <c r="L4" s="53"/>
      <c r="M4" s="53"/>
      <c r="N4" s="53"/>
      <c r="O4" s="54">
        <v>176</v>
      </c>
      <c r="P4" s="54"/>
      <c r="Q4" s="54"/>
      <c r="R4" s="54"/>
      <c r="S4" s="54">
        <v>174</v>
      </c>
      <c r="T4" s="54"/>
      <c r="U4" s="54"/>
      <c r="V4" s="54"/>
      <c r="W4" s="54">
        <v>47</v>
      </c>
      <c r="X4" s="54"/>
      <c r="Y4" s="54"/>
      <c r="Z4" s="54"/>
      <c r="AA4" s="54">
        <v>43</v>
      </c>
      <c r="AB4" s="53"/>
      <c r="AC4" s="53"/>
      <c r="AD4" s="53"/>
      <c r="AE4" s="41">
        <f t="shared" ref="AE4" si="0">SUM(D4+H4+L4+P4+T4+X4+AB4)</f>
        <v>0</v>
      </c>
      <c r="AF4" s="41">
        <f t="shared" ref="AF4" si="1">C4+G4+K4+O4+S4+W4+AA4</f>
        <v>937</v>
      </c>
      <c r="AG4" s="36">
        <f t="shared" ref="AG4" si="2">E4+I4+M4+Q4+U4+Y4+AC4</f>
        <v>0</v>
      </c>
      <c r="AH4" s="36">
        <f t="shared" ref="AH4" si="3">SUM(F4+J4+N4+R4+V4+Z4+AD4)</f>
        <v>0</v>
      </c>
    </row>
    <row r="5" spans="1:34" ht="15" customHeight="1"/>
    <row r="6" spans="1:34" ht="15" customHeight="1"/>
    <row r="7" spans="1:34" ht="15" customHeight="1"/>
  </sheetData>
  <mergeCells count="11">
    <mergeCell ref="AE2:AH2"/>
    <mergeCell ref="A1:R1"/>
    <mergeCell ref="O2:R2"/>
    <mergeCell ref="S2:V2"/>
    <mergeCell ref="W2:Z2"/>
    <mergeCell ref="AA2:AD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H7"/>
  <sheetViews>
    <sheetView zoomScale="85" zoomScaleNormal="85" workbookViewId="0">
      <selection activeCell="A5" sqref="A5:XFD26"/>
    </sheetView>
  </sheetViews>
  <sheetFormatPr defaultRowHeight="15"/>
  <cols>
    <col min="1" max="1" width="18.140625" customWidth="1"/>
  </cols>
  <sheetData>
    <row r="1" spans="1:34" ht="39.75" customHeight="1">
      <c r="A1" s="91" t="s">
        <v>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31"/>
      <c r="T1" s="31"/>
      <c r="U1" s="31"/>
      <c r="V1" s="32"/>
      <c r="W1" s="32"/>
      <c r="X1" s="32"/>
      <c r="Y1" s="32"/>
      <c r="Z1" s="32"/>
      <c r="AA1" s="32"/>
      <c r="AB1" s="32"/>
      <c r="AC1" s="32"/>
      <c r="AD1" s="32"/>
      <c r="AE1" s="21"/>
      <c r="AF1" s="21"/>
      <c r="AG1" s="21"/>
      <c r="AH1" s="21"/>
    </row>
    <row r="2" spans="1:34" ht="15" customHeight="1">
      <c r="A2" s="92" t="s">
        <v>0</v>
      </c>
      <c r="B2" s="96" t="s">
        <v>2</v>
      </c>
      <c r="C2" s="33"/>
      <c r="D2" s="97" t="s">
        <v>4</v>
      </c>
      <c r="E2" s="97"/>
      <c r="F2" s="97"/>
      <c r="G2" s="98" t="s">
        <v>5</v>
      </c>
      <c r="H2" s="99"/>
      <c r="I2" s="99"/>
      <c r="J2" s="100"/>
      <c r="K2" s="98" t="s">
        <v>6</v>
      </c>
      <c r="L2" s="99"/>
      <c r="M2" s="99"/>
      <c r="N2" s="100"/>
      <c r="O2" s="98" t="s">
        <v>7</v>
      </c>
      <c r="P2" s="99"/>
      <c r="Q2" s="99"/>
      <c r="R2" s="100"/>
      <c r="S2" s="98" t="s">
        <v>8</v>
      </c>
      <c r="T2" s="99"/>
      <c r="U2" s="99"/>
      <c r="V2" s="100"/>
      <c r="W2" s="98" t="s">
        <v>9</v>
      </c>
      <c r="X2" s="99"/>
      <c r="Y2" s="99"/>
      <c r="Z2" s="100"/>
      <c r="AA2" s="98" t="s">
        <v>10</v>
      </c>
      <c r="AB2" s="99"/>
      <c r="AC2" s="99"/>
      <c r="AD2" s="100"/>
      <c r="AE2" s="85" t="s">
        <v>62</v>
      </c>
      <c r="AF2" s="86"/>
      <c r="AG2" s="86"/>
      <c r="AH2" s="87"/>
    </row>
    <row r="3" spans="1:34" ht="180" customHeight="1">
      <c r="A3" s="93"/>
      <c r="B3" s="96"/>
      <c r="C3" s="34" t="s">
        <v>14</v>
      </c>
      <c r="D3" s="29" t="s">
        <v>15</v>
      </c>
      <c r="E3" s="29" t="s">
        <v>12</v>
      </c>
      <c r="F3" s="29" t="s">
        <v>13</v>
      </c>
      <c r="G3" s="34" t="s">
        <v>14</v>
      </c>
      <c r="H3" s="29" t="s">
        <v>15</v>
      </c>
      <c r="I3" s="29" t="s">
        <v>12</v>
      </c>
      <c r="J3" s="29" t="s">
        <v>13</v>
      </c>
      <c r="K3" s="34" t="s">
        <v>14</v>
      </c>
      <c r="L3" s="29" t="s">
        <v>15</v>
      </c>
      <c r="M3" s="29" t="s">
        <v>12</v>
      </c>
      <c r="N3" s="29" t="s">
        <v>13</v>
      </c>
      <c r="O3" s="34" t="s">
        <v>14</v>
      </c>
      <c r="P3" s="29" t="s">
        <v>15</v>
      </c>
      <c r="Q3" s="29" t="s">
        <v>12</v>
      </c>
      <c r="R3" s="29" t="s">
        <v>13</v>
      </c>
      <c r="S3" s="34" t="s">
        <v>14</v>
      </c>
      <c r="T3" s="29" t="s">
        <v>15</v>
      </c>
      <c r="U3" s="29" t="s">
        <v>12</v>
      </c>
      <c r="V3" s="29" t="s">
        <v>13</v>
      </c>
      <c r="W3" s="34" t="s">
        <v>14</v>
      </c>
      <c r="X3" s="29" t="s">
        <v>15</v>
      </c>
      <c r="Y3" s="29" t="s">
        <v>12</v>
      </c>
      <c r="Z3" s="29" t="s">
        <v>13</v>
      </c>
      <c r="AA3" s="34" t="s">
        <v>14</v>
      </c>
      <c r="AB3" s="29" t="s">
        <v>15</v>
      </c>
      <c r="AC3" s="29" t="s">
        <v>12</v>
      </c>
      <c r="AD3" s="29" t="s">
        <v>13</v>
      </c>
      <c r="AE3" s="25" t="s">
        <v>61</v>
      </c>
      <c r="AF3" s="26" t="s">
        <v>58</v>
      </c>
      <c r="AG3" s="26" t="s">
        <v>59</v>
      </c>
      <c r="AH3" s="26" t="s">
        <v>60</v>
      </c>
    </row>
    <row r="4" spans="1:34">
      <c r="A4" s="47" t="s">
        <v>1</v>
      </c>
      <c r="B4" s="55">
        <v>3</v>
      </c>
      <c r="C4" s="54">
        <v>164</v>
      </c>
      <c r="D4" s="53"/>
      <c r="E4" s="53"/>
      <c r="F4" s="53"/>
      <c r="G4" s="53">
        <v>190</v>
      </c>
      <c r="H4" s="53"/>
      <c r="I4" s="53"/>
      <c r="J4" s="53"/>
      <c r="K4" s="53">
        <v>143</v>
      </c>
      <c r="L4" s="53"/>
      <c r="M4" s="53"/>
      <c r="N4" s="53"/>
      <c r="O4" s="54">
        <v>176</v>
      </c>
      <c r="P4" s="54"/>
      <c r="Q4" s="54"/>
      <c r="R4" s="54"/>
      <c r="S4" s="54">
        <v>174</v>
      </c>
      <c r="T4" s="54"/>
      <c r="U4" s="54"/>
      <c r="V4" s="54"/>
      <c r="W4" s="54">
        <v>47</v>
      </c>
      <c r="X4" s="54"/>
      <c r="Y4" s="54"/>
      <c r="Z4" s="54"/>
      <c r="AA4" s="54">
        <v>43</v>
      </c>
      <c r="AB4" s="53"/>
      <c r="AC4" s="53"/>
      <c r="AD4" s="53"/>
      <c r="AE4" s="41">
        <f t="shared" ref="AE4" si="0">SUM(D4+H4+L4+P4+T4+X4+AB4)</f>
        <v>0</v>
      </c>
      <c r="AF4" s="41">
        <f t="shared" ref="AF4" si="1">C4+G4+K4+O4+S4+W4+AA4</f>
        <v>937</v>
      </c>
      <c r="AG4" s="36">
        <f t="shared" ref="AG4" si="2">E4+I4+M4+Q4+U4+Y4+AC4</f>
        <v>0</v>
      </c>
      <c r="AH4" s="36">
        <f t="shared" ref="AH4" si="3">SUM(F4+J4+N4+R4+V4+Z4+AD4)</f>
        <v>0</v>
      </c>
    </row>
    <row r="5" spans="1:34" ht="15" customHeight="1"/>
    <row r="6" spans="1:34" ht="15" customHeight="1"/>
    <row r="7" spans="1:34" ht="15" customHeight="1"/>
  </sheetData>
  <mergeCells count="11">
    <mergeCell ref="AE2:AH2"/>
    <mergeCell ref="A1:R1"/>
    <mergeCell ref="S2:V2"/>
    <mergeCell ref="W2:Z2"/>
    <mergeCell ref="AA2:AD2"/>
    <mergeCell ref="O2:R2"/>
    <mergeCell ref="A2:A3"/>
    <mergeCell ref="B2:B3"/>
    <mergeCell ref="D2:F2"/>
    <mergeCell ref="G2:J2"/>
    <mergeCell ref="K2:N2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H7"/>
  <sheetViews>
    <sheetView zoomScale="85" zoomScaleNormal="85" workbookViewId="0">
      <selection activeCell="A5" sqref="A5:XFD26"/>
    </sheetView>
  </sheetViews>
  <sheetFormatPr defaultRowHeight="15"/>
  <cols>
    <col min="1" max="1" width="18.85546875" customWidth="1"/>
  </cols>
  <sheetData>
    <row r="1" spans="1:34" ht="39.75" customHeight="1">
      <c r="A1" s="91" t="s">
        <v>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31"/>
      <c r="T1" s="31"/>
      <c r="U1" s="31"/>
      <c r="V1" s="32"/>
      <c r="W1" s="32"/>
      <c r="X1" s="32"/>
      <c r="Y1" s="32"/>
      <c r="Z1" s="32"/>
      <c r="AA1" s="32"/>
      <c r="AB1" s="32"/>
      <c r="AC1" s="32"/>
      <c r="AD1" s="32"/>
      <c r="AE1" s="21"/>
      <c r="AF1" s="21"/>
      <c r="AG1" s="21"/>
      <c r="AH1" s="21"/>
    </row>
    <row r="2" spans="1:34" ht="15" customHeight="1">
      <c r="A2" s="92" t="s">
        <v>0</v>
      </c>
      <c r="B2" s="96" t="s">
        <v>2</v>
      </c>
      <c r="C2" s="33"/>
      <c r="D2" s="97" t="s">
        <v>4</v>
      </c>
      <c r="E2" s="97"/>
      <c r="F2" s="97"/>
      <c r="G2" s="98" t="s">
        <v>5</v>
      </c>
      <c r="H2" s="99"/>
      <c r="I2" s="99"/>
      <c r="J2" s="100"/>
      <c r="K2" s="98" t="s">
        <v>6</v>
      </c>
      <c r="L2" s="99"/>
      <c r="M2" s="99"/>
      <c r="N2" s="100"/>
      <c r="O2" s="98" t="s">
        <v>7</v>
      </c>
      <c r="P2" s="99"/>
      <c r="Q2" s="99"/>
      <c r="R2" s="100"/>
      <c r="S2" s="98" t="s">
        <v>8</v>
      </c>
      <c r="T2" s="99"/>
      <c r="U2" s="99"/>
      <c r="V2" s="100"/>
      <c r="W2" s="98" t="s">
        <v>9</v>
      </c>
      <c r="X2" s="99"/>
      <c r="Y2" s="99"/>
      <c r="Z2" s="100"/>
      <c r="AA2" s="98" t="s">
        <v>10</v>
      </c>
      <c r="AB2" s="99"/>
      <c r="AC2" s="99"/>
      <c r="AD2" s="100"/>
      <c r="AE2" s="85" t="s">
        <v>62</v>
      </c>
      <c r="AF2" s="86"/>
      <c r="AG2" s="86"/>
      <c r="AH2" s="87"/>
    </row>
    <row r="3" spans="1:34" ht="180" customHeight="1">
      <c r="A3" s="93"/>
      <c r="B3" s="96"/>
      <c r="C3" s="34" t="s">
        <v>14</v>
      </c>
      <c r="D3" s="29" t="s">
        <v>15</v>
      </c>
      <c r="E3" s="29" t="s">
        <v>12</v>
      </c>
      <c r="F3" s="29" t="s">
        <v>13</v>
      </c>
      <c r="G3" s="34" t="s">
        <v>14</v>
      </c>
      <c r="H3" s="29" t="s">
        <v>15</v>
      </c>
      <c r="I3" s="29" t="s">
        <v>12</v>
      </c>
      <c r="J3" s="29" t="s">
        <v>13</v>
      </c>
      <c r="K3" s="34" t="s">
        <v>14</v>
      </c>
      <c r="L3" s="29" t="s">
        <v>15</v>
      </c>
      <c r="M3" s="29" t="s">
        <v>12</v>
      </c>
      <c r="N3" s="29" t="s">
        <v>13</v>
      </c>
      <c r="O3" s="34" t="s">
        <v>14</v>
      </c>
      <c r="P3" s="29" t="s">
        <v>15</v>
      </c>
      <c r="Q3" s="29" t="s">
        <v>12</v>
      </c>
      <c r="R3" s="29" t="s">
        <v>13</v>
      </c>
      <c r="S3" s="34" t="s">
        <v>14</v>
      </c>
      <c r="T3" s="29" t="s">
        <v>15</v>
      </c>
      <c r="U3" s="29" t="s">
        <v>12</v>
      </c>
      <c r="V3" s="29" t="s">
        <v>13</v>
      </c>
      <c r="W3" s="34" t="s">
        <v>14</v>
      </c>
      <c r="X3" s="29" t="s">
        <v>15</v>
      </c>
      <c r="Y3" s="29" t="s">
        <v>12</v>
      </c>
      <c r="Z3" s="29" t="s">
        <v>13</v>
      </c>
      <c r="AA3" s="34" t="s">
        <v>14</v>
      </c>
      <c r="AB3" s="29" t="s">
        <v>15</v>
      </c>
      <c r="AC3" s="29" t="s">
        <v>12</v>
      </c>
      <c r="AD3" s="29" t="s">
        <v>13</v>
      </c>
      <c r="AE3" s="25" t="s">
        <v>61</v>
      </c>
      <c r="AF3" s="26" t="s">
        <v>58</v>
      </c>
      <c r="AG3" s="26" t="s">
        <v>59</v>
      </c>
      <c r="AH3" s="26" t="s">
        <v>60</v>
      </c>
    </row>
    <row r="4" spans="1:34">
      <c r="A4" s="37" t="s">
        <v>1</v>
      </c>
      <c r="B4" s="55">
        <v>3</v>
      </c>
      <c r="C4" s="54">
        <v>164</v>
      </c>
      <c r="D4" s="53">
        <v>11</v>
      </c>
      <c r="E4" s="53">
        <v>1</v>
      </c>
      <c r="F4" s="53">
        <v>2</v>
      </c>
      <c r="G4" s="53">
        <v>190</v>
      </c>
      <c r="H4" s="53">
        <v>1</v>
      </c>
      <c r="I4" s="53">
        <v>0</v>
      </c>
      <c r="J4" s="53">
        <v>0</v>
      </c>
      <c r="K4" s="53">
        <v>143</v>
      </c>
      <c r="L4" s="53">
        <v>19</v>
      </c>
      <c r="M4" s="53">
        <v>0</v>
      </c>
      <c r="N4" s="53">
        <v>0</v>
      </c>
      <c r="O4" s="54">
        <v>176</v>
      </c>
      <c r="P4" s="54">
        <v>34</v>
      </c>
      <c r="Q4" s="54">
        <v>0</v>
      </c>
      <c r="R4" s="54">
        <v>0</v>
      </c>
      <c r="S4" s="54">
        <v>174</v>
      </c>
      <c r="T4" s="54">
        <v>42</v>
      </c>
      <c r="U4" s="54">
        <v>0</v>
      </c>
      <c r="V4" s="54">
        <v>0</v>
      </c>
      <c r="W4" s="54">
        <v>47</v>
      </c>
      <c r="X4" s="54">
        <v>21</v>
      </c>
      <c r="Y4" s="54">
        <v>2</v>
      </c>
      <c r="Z4" s="54">
        <v>3</v>
      </c>
      <c r="AA4" s="54">
        <v>43</v>
      </c>
      <c r="AB4" s="53">
        <v>12</v>
      </c>
      <c r="AC4" s="53">
        <v>0</v>
      </c>
      <c r="AD4" s="53">
        <v>0</v>
      </c>
      <c r="AE4" s="41">
        <f t="shared" ref="AE4" si="0">SUM(D4+H4+L4+P4+T4+X4+AB4)</f>
        <v>140</v>
      </c>
      <c r="AF4" s="41">
        <f t="shared" ref="AF4" si="1">C4+G4+K4+O4+S4+W4+AA4</f>
        <v>937</v>
      </c>
      <c r="AG4" s="36">
        <f t="shared" ref="AG4" si="2">E4+I4+M4+Q4+U4+Y4+AC4</f>
        <v>3</v>
      </c>
      <c r="AH4" s="36">
        <f t="shared" ref="AH4" si="3">SUM(F4+J4+N4+R4+V4+Z4+AD4)</f>
        <v>5</v>
      </c>
    </row>
    <row r="5" spans="1:34" ht="15" customHeight="1">
      <c r="AE5" s="16"/>
    </row>
    <row r="6" spans="1:34" ht="15" customHeight="1">
      <c r="AE6" s="16"/>
    </row>
    <row r="7" spans="1:34" ht="15" customHeight="1"/>
  </sheetData>
  <mergeCells count="11">
    <mergeCell ref="AE2:AH2"/>
    <mergeCell ref="A1:R1"/>
    <mergeCell ref="O2:R2"/>
    <mergeCell ref="S2:V2"/>
    <mergeCell ref="W2:Z2"/>
    <mergeCell ref="AA2:AD2"/>
    <mergeCell ref="A2:A3"/>
    <mergeCell ref="B2:B3"/>
    <mergeCell ref="D2:F2"/>
    <mergeCell ref="G2:J2"/>
    <mergeCell ref="K2:N2"/>
  </mergeCells>
  <pageMargins left="0.31496062992125984" right="0.31496062992125984" top="0.35433070866141736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27</vt:i4>
      </vt:variant>
    </vt:vector>
  </HeadingPairs>
  <TitlesOfParts>
    <vt:vector size="27" baseType="lpstr">
      <vt:lpstr>Математика</vt:lpstr>
      <vt:lpstr>Русский язык</vt:lpstr>
      <vt:lpstr>Английский язык</vt:lpstr>
      <vt:lpstr>Немецкий язык</vt:lpstr>
      <vt:lpstr>Французский язык</vt:lpstr>
      <vt:lpstr>Испанский язык</vt:lpstr>
      <vt:lpstr>Китайский язык</vt:lpstr>
      <vt:lpstr>Итальянский</vt:lpstr>
      <vt:lpstr>Информатика и ИКТ</vt:lpstr>
      <vt:lpstr>Физика</vt:lpstr>
      <vt:lpstr>Химия</vt:lpstr>
      <vt:lpstr>Биология</vt:lpstr>
      <vt:lpstr>Экология</vt:lpstr>
      <vt:lpstr>География</vt:lpstr>
      <vt:lpstr>Астрономия</vt:lpstr>
      <vt:lpstr>Литература</vt:lpstr>
      <vt:lpstr>История</vt:lpstr>
      <vt:lpstr>Обществознание</vt:lpstr>
      <vt:lpstr>Экономика</vt:lpstr>
      <vt:lpstr>Право</vt:lpstr>
      <vt:lpstr>МХК</vt:lpstr>
      <vt:lpstr>Физическая культура</vt:lpstr>
      <vt:lpstr>Труд (технология)</vt:lpstr>
      <vt:lpstr>ОБЗР</vt:lpstr>
      <vt:lpstr>СВОД</vt:lpstr>
      <vt:lpstr>Участия</vt:lpstr>
      <vt:lpstr>% участников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2025-12-10T18:35:56Z</dcterms:modified>
</cp:coreProperties>
</file>