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185" windowWidth="14805" windowHeight="6930" tabRatio="937" firstSheet="15" activeTab="26"/>
  </bookViews>
  <sheets>
    <sheet name="Математика" sheetId="28" r:id="rId1"/>
    <sheet name="Русский язык" sheetId="4" r:id="rId2"/>
    <sheet name="Английский язык" sheetId="2" r:id="rId3"/>
    <sheet name="Немецкий язык" sheetId="3" r:id="rId4"/>
    <sheet name="Французский язык" sheetId="5" r:id="rId5"/>
    <sheet name="Испанский язык" sheetId="6" r:id="rId6"/>
    <sheet name="Китайский язык" sheetId="7" r:id="rId7"/>
    <sheet name="Итальянский" sheetId="27" r:id="rId8"/>
    <sheet name="Информатика и ИКТ" sheetId="8" r:id="rId9"/>
    <sheet name="Физика" sheetId="9" r:id="rId10"/>
    <sheet name="Химия" sheetId="10" r:id="rId11"/>
    <sheet name="Биология" sheetId="11" r:id="rId12"/>
    <sheet name="Экология" sheetId="12" r:id="rId13"/>
    <sheet name="География" sheetId="13" r:id="rId14"/>
    <sheet name="Астрономия" sheetId="14" r:id="rId15"/>
    <sheet name="Литература" sheetId="15" r:id="rId16"/>
    <sheet name="История" sheetId="16" r:id="rId17"/>
    <sheet name="Обществознание" sheetId="17" r:id="rId18"/>
    <sheet name="Экономика" sheetId="18" r:id="rId19"/>
    <sheet name="Право" sheetId="19" r:id="rId20"/>
    <sheet name="МХК" sheetId="20" r:id="rId21"/>
    <sheet name="Физическая культура" sheetId="21" r:id="rId22"/>
    <sheet name="Технология" sheetId="22" r:id="rId23"/>
    <sheet name="ОБЖ" sheetId="23" r:id="rId24"/>
    <sheet name="СВОД" sheetId="24" r:id="rId25"/>
    <sheet name="Участия" sheetId="25" r:id="rId26"/>
    <sheet name="% участников" sheetId="29" r:id="rId27"/>
    <sheet name="Лист3" sheetId="30" r:id="rId28"/>
    <sheet name="Лист1" sheetId="31" r:id="rId29"/>
    <sheet name="Лист2" sheetId="32" r:id="rId30"/>
  </sheets>
  <calcPr calcId="125725"/>
</workbook>
</file>

<file path=xl/calcChain.xml><?xml version="1.0" encoding="utf-8"?>
<calcChain xmlns="http://schemas.openxmlformats.org/spreadsheetml/2006/main">
  <c r="AO4" i="28"/>
  <c r="B4" i="24" l="1"/>
  <c r="E4" i="29" l="1"/>
  <c r="F4" s="1"/>
  <c r="I4" i="24"/>
  <c r="F4"/>
  <c r="Z4" l="1"/>
  <c r="AB4" s="1"/>
  <c r="H4"/>
  <c r="AP4" i="4" l="1"/>
  <c r="AP4" i="28"/>
  <c r="AO4" i="4" l="1"/>
  <c r="Z3" i="25"/>
  <c r="AN4" i="23"/>
  <c r="AM4"/>
  <c r="AL4"/>
  <c r="AK4"/>
  <c r="AN4" i="22"/>
  <c r="AM4"/>
  <c r="AL4"/>
  <c r="AK4"/>
  <c r="AN4" i="21"/>
  <c r="AM4"/>
  <c r="AL4"/>
  <c r="AK4"/>
  <c r="AN4" i="20"/>
  <c r="AM4"/>
  <c r="AL4"/>
  <c r="AK4"/>
  <c r="AN4" i="19"/>
  <c r="AM4"/>
  <c r="AL4"/>
  <c r="AK4"/>
  <c r="AN4" i="18"/>
  <c r="AM4"/>
  <c r="AL4"/>
  <c r="AK4"/>
  <c r="AN4" i="17"/>
  <c r="AM4"/>
  <c r="AL4"/>
  <c r="AK4"/>
  <c r="AN4" i="16"/>
  <c r="AM4"/>
  <c r="AL4"/>
  <c r="AK4"/>
  <c r="AN4" i="15"/>
  <c r="AM4"/>
  <c r="AL4"/>
  <c r="AK4"/>
  <c r="AN4" i="14"/>
  <c r="AM4"/>
  <c r="AL4"/>
  <c r="AK4"/>
  <c r="AN4" i="13"/>
  <c r="AM4"/>
  <c r="AL4"/>
  <c r="AK4"/>
  <c r="AN4" i="12"/>
  <c r="AM4"/>
  <c r="AL4"/>
  <c r="AK4"/>
  <c r="AN4" i="11"/>
  <c r="AM4"/>
  <c r="AL4"/>
  <c r="AK4"/>
  <c r="AN4" i="10"/>
  <c r="AM4"/>
  <c r="AL4"/>
  <c r="AK4"/>
  <c r="AN4" i="9"/>
  <c r="AM4"/>
  <c r="AL4"/>
  <c r="AK4"/>
  <c r="AN4" i="8"/>
  <c r="AM4"/>
  <c r="AL4"/>
  <c r="AK4"/>
  <c r="AN4" i="27"/>
  <c r="AM4"/>
  <c r="AL4"/>
  <c r="AK4"/>
  <c r="AN4" i="7"/>
  <c r="AM4"/>
  <c r="AL4"/>
  <c r="AK4"/>
  <c r="AN4" i="6"/>
  <c r="AM4"/>
  <c r="AL4"/>
  <c r="AK4"/>
  <c r="AN4" i="5"/>
  <c r="AM4"/>
  <c r="AL4"/>
  <c r="AK4"/>
  <c r="AN4" i="3"/>
  <c r="AM4"/>
  <c r="AL4"/>
  <c r="AK4"/>
  <c r="AL4" i="2"/>
  <c r="AM4"/>
  <c r="AN4"/>
  <c r="AK4"/>
  <c r="AR4" i="4"/>
  <c r="AQ4"/>
  <c r="AQ4" i="28"/>
  <c r="AR4"/>
</calcChain>
</file>

<file path=xl/sharedStrings.xml><?xml version="1.0" encoding="utf-8"?>
<sst xmlns="http://schemas.openxmlformats.org/spreadsheetml/2006/main" count="1349" uniqueCount="88">
  <si>
    <t>Район</t>
  </si>
  <si>
    <t>Лысогорский</t>
  </si>
  <si>
    <t>Всего общеобразовательных учреждений в статусе юридического лица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</si>
  <si>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</si>
  <si>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</si>
  <si>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</si>
  <si>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</si>
  <si>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</si>
  <si>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</si>
  <si>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</si>
  <si>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</si>
  <si>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Математика</t>
  </si>
  <si>
    <t>Количество участников школьного этапа олимпиады, набравших необходимое количество баллов для участия в муниципальном этапе данной группы участников</t>
  </si>
  <si>
    <t>Кол-во победителей школьного этапа олимпиады</t>
  </si>
  <si>
    <t>Кол-во призеров школьного этапа олимпиады</t>
  </si>
  <si>
    <t>Общее кол-во обучающихся в параллели</t>
  </si>
  <si>
    <t>Кол-во  участий в школьном этапе олимпиады</t>
  </si>
  <si>
    <t>Для 7-8 классов</t>
  </si>
  <si>
    <t>Для 9 классов</t>
  </si>
  <si>
    <t>Для 10-11 классов</t>
  </si>
  <si>
    <t xml:space="preserve">Балл необходимый для участия в муниципальном этапе олимпиады для данной группы участников </t>
  </si>
  <si>
    <t>в том числе</t>
  </si>
  <si>
    <t xml:space="preserve"> Кол-во участий в школьном этапе олимпиады (4 класс) </t>
  </si>
  <si>
    <t xml:space="preserve"> Кол-во участий в школьном этапе олимпиады (5-11 класс)</t>
  </si>
  <si>
    <t>только по русскому языку</t>
  </si>
  <si>
    <t>только по математике</t>
  </si>
  <si>
    <t>по двум предметам</t>
  </si>
  <si>
    <t>по одному предмету</t>
  </si>
  <si>
    <t>по трем предметам</t>
  </si>
  <si>
    <t>по четырем прдметам</t>
  </si>
  <si>
    <t>по пяти предметам</t>
  </si>
  <si>
    <t>по шести предметам</t>
  </si>
  <si>
    <t>по семи предметам</t>
  </si>
  <si>
    <t>по восьми предметам</t>
  </si>
  <si>
    <t>по девяти предметам</t>
  </si>
  <si>
    <t>по десяти предметам</t>
  </si>
  <si>
    <t>Кол-во обучающихся с ОВЗ, принявших участие в школьном этапе олимпиады</t>
  </si>
  <si>
    <t>Кол-во обучающихся  СОП, принявших участие в школьном этапе олимпиады</t>
  </si>
  <si>
    <t>Кол-во обучающихся, подучетных категорий (без учета детей из СОП), принявших участие в школьном этапе олимпиады</t>
  </si>
  <si>
    <t xml:space="preserve">Общее кол-во победителей и призеров (4 класс) </t>
  </si>
  <si>
    <t xml:space="preserve">% победителей и призеров от количества участий  (4 класс) </t>
  </si>
  <si>
    <t>Общее кол-во победителей и призеров (5-11 класс)</t>
  </si>
  <si>
    <t>% победителей и призеров от количества участий  (5-11 класс)</t>
  </si>
  <si>
    <t>в том числе инвалидов</t>
  </si>
  <si>
    <t>Русский язык</t>
  </si>
  <si>
    <t>Английский язык</t>
  </si>
  <si>
    <t>Немецкий язык</t>
  </si>
  <si>
    <t>Французский язык</t>
  </si>
  <si>
    <t>Испанский язык</t>
  </si>
  <si>
    <t>Китайский язык</t>
  </si>
  <si>
    <t>Информатика</t>
  </si>
  <si>
    <t>Физика</t>
  </si>
  <si>
    <t>Химия</t>
  </si>
  <si>
    <t xml:space="preserve">Биология </t>
  </si>
  <si>
    <t>Экология</t>
  </si>
  <si>
    <t>География</t>
  </si>
  <si>
    <t>Астрономия</t>
  </si>
  <si>
    <t>Литература</t>
  </si>
  <si>
    <t>История</t>
  </si>
  <si>
    <t>Обществознание</t>
  </si>
  <si>
    <t>Экономика</t>
  </si>
  <si>
    <t>Право</t>
  </si>
  <si>
    <t>МХК</t>
  </si>
  <si>
    <t>Физическая культура</t>
  </si>
  <si>
    <t>Технология</t>
  </si>
  <si>
    <t>ОБЖ</t>
  </si>
  <si>
    <t>ИТОГО</t>
  </si>
  <si>
    <t>Районы</t>
  </si>
  <si>
    <t>Всего обучающихся 4-11</t>
  </si>
  <si>
    <t>Всего участников 4 класс</t>
  </si>
  <si>
    <t>Всего участников 5-11 класс</t>
  </si>
  <si>
    <t>Всего участников 
4-11 классов</t>
  </si>
  <si>
    <t>Приложение к письму министерства образования Саратовской области 
от _________ № ______</t>
  </si>
  <si>
    <t>общее количество обучающихся</t>
  </si>
  <si>
    <t>общее количество победителей</t>
  </si>
  <si>
    <t>общее кол-во призеров</t>
  </si>
  <si>
    <t>Кол-во участий</t>
  </si>
  <si>
    <t xml:space="preserve">Не форматировать </t>
  </si>
  <si>
    <t>Всего общеобразовательных учреждений в статусе юридического лица. Внимание!!При изменении исправить</t>
  </si>
  <si>
    <t>Итальянский язык</t>
  </si>
  <si>
    <t xml:space="preserve"> </t>
  </si>
  <si>
    <t>Информация о фактическом количестве участников, победителях и призеров школьного этапа всероссийской олимпиады школьников в 2023/2024 учебном году в Саратовской области</t>
  </si>
  <si>
    <t>Информация о количестве обучающихся, принявших участие в школьном этапе ВсОШ в 2023/2024 учебном году</t>
  </si>
  <si>
    <t>Кол-во обучающихся 4 классов, принявших участие в школьном этапе олимпиады в 2023/2024 учебном году (обучающийся, принявший участие в двух предметах учитывается один раз)</t>
  </si>
  <si>
    <t>Кол-во обучающихся 5 - 11 классов, принявших участие в школьном этапе олимпиады в 2023/2024 учебном году (обучающийся, принявший участие в нескольких предметах учитывается один раз)</t>
  </si>
  <si>
    <t>Количество участий в школьном этапе всероссийской олимпиады школьников на территории Саратовской области в 2023/2024 учебном году</t>
  </si>
  <si>
    <t>Количество обучающихся, принявших участие в школьного этапа всероссийской олимпиады школьников на территории Саратовской области в 2023/2024 учебном году</t>
  </si>
  <si>
    <t>% участников в ШЭ 2023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</si>
</sst>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b/>
      <sz val="9"/>
      <color theme="1"/>
      <name val="PT Astra Serif"/>
      <family val="1"/>
      <charset val="204"/>
    </font>
    <font>
      <sz val="9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9"/>
      <name val="PT Astra Serif"/>
      <family val="1"/>
      <charset val="204"/>
    </font>
    <font>
      <b/>
      <sz val="14"/>
      <color rgb="FFFF0000"/>
      <name val="PT Astra Serif"/>
      <family val="1"/>
      <charset val="204"/>
    </font>
    <font>
      <sz val="9"/>
      <color rgb="FFFF0000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0"/>
      <color rgb="FF000000"/>
      <name val="Calibri"/>
      <family val="2"/>
      <charset val="204"/>
      <scheme val="minor"/>
    </font>
    <font>
      <sz val="9"/>
      <color theme="1"/>
      <name val="PT Astra Serif"/>
      <charset val="204"/>
    </font>
    <font>
      <sz val="12"/>
      <color theme="1"/>
      <name val="PT Astra Serif"/>
      <charset val="204"/>
    </font>
    <font>
      <sz val="9"/>
      <name val="PT Astra Serif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9" fillId="0" borderId="0"/>
    <xf numFmtId="0" fontId="9" fillId="0" borderId="0"/>
    <xf numFmtId="0" fontId="13" fillId="0" borderId="0"/>
    <xf numFmtId="164" fontId="12" fillId="0" borderId="0" applyFont="0" applyFill="0" applyBorder="0" applyAlignment="0" applyProtection="0"/>
    <xf numFmtId="0" fontId="6" fillId="0" borderId="0"/>
    <xf numFmtId="0" fontId="12" fillId="0" borderId="0"/>
    <xf numFmtId="9" fontId="12" fillId="0" borderId="0" applyFont="0" applyFill="0" applyBorder="0" applyAlignment="0" applyProtection="0"/>
    <xf numFmtId="0" fontId="14" fillId="0" borderId="0"/>
    <xf numFmtId="0" fontId="15" fillId="0" borderId="0"/>
    <xf numFmtId="0" fontId="15" fillId="0" borderId="0"/>
    <xf numFmtId="0" fontId="5" fillId="0" borderId="0"/>
    <xf numFmtId="0" fontId="4" fillId="0" borderId="0"/>
    <xf numFmtId="0" fontId="12" fillId="0" borderId="0"/>
    <xf numFmtId="164" fontId="12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0" fillId="0" borderId="0" xfId="0" applyFill="1"/>
    <xf numFmtId="0" fontId="7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0" borderId="0" xfId="0" applyBorder="1"/>
    <xf numFmtId="49" fontId="0" fillId="3" borderId="0" xfId="0" applyNumberFormat="1" applyFill="1"/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top" wrapText="1"/>
    </xf>
    <xf numFmtId="0" fontId="18" fillId="0" borderId="0" xfId="0" applyFont="1" applyBorder="1"/>
    <xf numFmtId="0" fontId="22" fillId="0" borderId="0" xfId="0" applyNumberFormat="1" applyFont="1" applyFill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vertical="top" wrapText="1"/>
    </xf>
    <xf numFmtId="1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/>
    <xf numFmtId="0" fontId="17" fillId="0" borderId="2" xfId="0" applyFont="1" applyFill="1" applyBorder="1" applyAlignment="1">
      <alignment vertical="top" wrapText="1"/>
    </xf>
    <xf numFmtId="49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49" fontId="17" fillId="2" borderId="13" xfId="0" applyNumberFormat="1" applyFont="1" applyFill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top" wrapText="1"/>
    </xf>
    <xf numFmtId="49" fontId="18" fillId="0" borderId="1" xfId="0" applyNumberFormat="1" applyFont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49" fontId="18" fillId="3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7" fillId="3" borderId="0" xfId="6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8" fillId="3" borderId="12" xfId="0" applyFont="1" applyFill="1" applyBorder="1" applyAlignment="1">
      <alignment horizontal="left" vertical="center" wrapText="1"/>
    </xf>
    <xf numFmtId="0" fontId="17" fillId="3" borderId="21" xfId="0" applyNumberFormat="1" applyFont="1" applyFill="1" applyBorder="1" applyAlignment="1">
      <alignment horizontal="center" vertical="center" wrapText="1"/>
    </xf>
    <xf numFmtId="0" fontId="8" fillId="3" borderId="21" xfId="13" applyFont="1" applyFill="1" applyBorder="1" applyAlignment="1">
      <alignment horizontal="center" vertical="center"/>
    </xf>
    <xf numFmtId="0" fontId="8" fillId="3" borderId="21" xfId="13" applyNumberFormat="1" applyFont="1" applyFill="1" applyBorder="1" applyAlignment="1">
      <alignment horizontal="center" vertical="center" wrapText="1"/>
    </xf>
    <xf numFmtId="0" fontId="8" fillId="3" borderId="21" xfId="6" applyFont="1" applyFill="1" applyBorder="1" applyAlignment="1">
      <alignment horizontal="center" vertical="center"/>
    </xf>
    <xf numFmtId="0" fontId="19" fillId="3" borderId="21" xfId="0" applyNumberFormat="1" applyFont="1" applyFill="1" applyBorder="1" applyAlignment="1">
      <alignment horizontal="center" vertical="center" wrapText="1"/>
    </xf>
    <xf numFmtId="0" fontId="17" fillId="2" borderId="10" xfId="0" applyNumberFormat="1" applyFont="1" applyFill="1" applyBorder="1" applyAlignment="1">
      <alignment horizontal="center" vertical="center" wrapText="1"/>
    </xf>
    <xf numFmtId="0" fontId="19" fillId="2" borderId="10" xfId="0" applyNumberFormat="1" applyFont="1" applyFill="1" applyBorder="1" applyAlignment="1">
      <alignment horizontal="center" vertical="center" wrapText="1"/>
    </xf>
    <xf numFmtId="0" fontId="17" fillId="2" borderId="21" xfId="0" applyNumberFormat="1" applyFont="1" applyFill="1" applyBorder="1" applyAlignment="1">
      <alignment horizontal="center" vertical="center" wrapText="1"/>
    </xf>
    <xf numFmtId="0" fontId="17" fillId="2" borderId="22" xfId="0" applyNumberFormat="1" applyFont="1" applyFill="1" applyBorder="1" applyAlignment="1">
      <alignment horizontal="center" vertical="center" wrapText="1"/>
    </xf>
    <xf numFmtId="0" fontId="17" fillId="2" borderId="22" xfId="6" applyFont="1" applyFill="1" applyBorder="1" applyAlignment="1">
      <alignment horizontal="center" vertical="center"/>
    </xf>
    <xf numFmtId="0" fontId="17" fillId="0" borderId="24" xfId="0" applyFont="1" applyBorder="1" applyAlignment="1">
      <alignment horizontal="left" vertical="center" wrapText="1"/>
    </xf>
    <xf numFmtId="0" fontId="17" fillId="2" borderId="23" xfId="0" applyNumberFormat="1" applyFont="1" applyFill="1" applyBorder="1" applyAlignment="1">
      <alignment horizontal="center" vertical="center" wrapText="1"/>
    </xf>
    <xf numFmtId="0" fontId="19" fillId="2" borderId="23" xfId="0" applyNumberFormat="1" applyFont="1" applyFill="1" applyBorder="1" applyAlignment="1">
      <alignment horizontal="center" vertical="center" wrapText="1"/>
    </xf>
    <xf numFmtId="0" fontId="19" fillId="3" borderId="25" xfId="0" applyNumberFormat="1" applyFont="1" applyFill="1" applyBorder="1" applyAlignment="1">
      <alignment horizontal="center" vertical="center" wrapText="1"/>
    </xf>
    <xf numFmtId="0" fontId="17" fillId="2" borderId="21" xfId="13" applyNumberFormat="1" applyFont="1" applyFill="1" applyBorder="1" applyAlignment="1">
      <alignment horizontal="center" vertical="center" wrapText="1"/>
    </xf>
    <xf numFmtId="0" fontId="17" fillId="2" borderId="15" xfId="0" applyNumberFormat="1" applyFont="1" applyFill="1" applyBorder="1" applyAlignment="1">
      <alignment horizontal="center" vertical="center" wrapText="1"/>
    </xf>
    <xf numFmtId="0" fontId="17" fillId="3" borderId="21" xfId="16" applyFont="1" applyFill="1" applyBorder="1" applyAlignment="1">
      <alignment horizontal="center" vertical="center"/>
    </xf>
    <xf numFmtId="0" fontId="18" fillId="3" borderId="21" xfId="6" applyNumberFormat="1" applyFont="1" applyFill="1" applyBorder="1" applyAlignment="1">
      <alignment horizontal="center" vertical="center" wrapText="1"/>
    </xf>
    <xf numFmtId="0" fontId="18" fillId="3" borderId="21" xfId="6" applyFont="1" applyFill="1" applyBorder="1" applyAlignment="1">
      <alignment horizontal="center" vertical="center"/>
    </xf>
    <xf numFmtId="0" fontId="18" fillId="3" borderId="21" xfId="6" applyNumberFormat="1" applyFont="1" applyFill="1" applyBorder="1" applyAlignment="1">
      <alignment horizontal="center" vertical="center"/>
    </xf>
    <xf numFmtId="0" fontId="8" fillId="2" borderId="20" xfId="6" applyFont="1" applyFill="1" applyBorder="1" applyAlignment="1">
      <alignment horizontal="center" vertical="center"/>
    </xf>
    <xf numFmtId="165" fontId="8" fillId="2" borderId="14" xfId="13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2" borderId="1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3" borderId="21" xfId="0" applyNumberFormat="1" applyFont="1" applyFill="1" applyBorder="1" applyAlignment="1">
      <alignment horizontal="center" vertical="center" wrapText="1"/>
    </xf>
    <xf numFmtId="0" fontId="26" fillId="3" borderId="21" xfId="0" applyNumberFormat="1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 vertical="top" wrapText="1"/>
    </xf>
    <xf numFmtId="0" fontId="16" fillId="0" borderId="6" xfId="0" applyFont="1" applyFill="1" applyBorder="1" applyAlignment="1">
      <alignment horizontal="center" vertical="top" wrapText="1"/>
    </xf>
    <xf numFmtId="0" fontId="22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18" fillId="0" borderId="18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0" fontId="18" fillId="0" borderId="16" xfId="0" applyNumberFormat="1" applyFont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0" borderId="3" xfId="0" applyNumberFormat="1" applyFont="1" applyBorder="1" applyAlignment="1">
      <alignment horizontal="center" vertical="top" wrapText="1"/>
    </xf>
  </cellXfs>
  <cellStyles count="33">
    <cellStyle name="Excel Built-in Normal" xfId="1"/>
    <cellStyle name="Excel Built-in Normal 1" xfId="2"/>
    <cellStyle name="Excel Built-in Normal 1 2" xfId="10"/>
    <cellStyle name="Excel Built-in Normal 2" xfId="9"/>
    <cellStyle name="Обычный" xfId="0" builtinId="0"/>
    <cellStyle name="Обычный 2" xfId="3"/>
    <cellStyle name="Обычный 3" xfId="6"/>
    <cellStyle name="Обычный 4" xfId="5"/>
    <cellStyle name="Обычный 4 2" xfId="11"/>
    <cellStyle name="Обычный 4 2 2" xfId="16"/>
    <cellStyle name="Обычный 4 2 2 2" xfId="21"/>
    <cellStyle name="Обычный 4 2 2 3" xfId="27"/>
    <cellStyle name="Обычный 4 2 2 4" xfId="32"/>
    <cellStyle name="Обычный 4 2 3" xfId="18"/>
    <cellStyle name="Обычный 4 2 4" xfId="24"/>
    <cellStyle name="Обычный 4 2 5" xfId="29"/>
    <cellStyle name="Обычный 4 3" xfId="15"/>
    <cellStyle name="Обычный 4 3 2" xfId="20"/>
    <cellStyle name="Обычный 4 3 3" xfId="26"/>
    <cellStyle name="Обычный 4 3 4" xfId="31"/>
    <cellStyle name="Обычный 4 4" xfId="17"/>
    <cellStyle name="Обычный 4 5" xfId="23"/>
    <cellStyle name="Обычный 4 6" xfId="28"/>
    <cellStyle name="Обычный 5" xfId="8"/>
    <cellStyle name="Обычный 6" xfId="13"/>
    <cellStyle name="Обычный 7" xfId="12"/>
    <cellStyle name="Обычный 7 2" xfId="19"/>
    <cellStyle name="Обычный 7 3" xfId="25"/>
    <cellStyle name="Обычный 7 4" xfId="30"/>
    <cellStyle name="Обычный 8" xfId="22"/>
    <cellStyle name="Процентный 2" xfId="7"/>
    <cellStyle name="Финансовый 2" xfId="4"/>
    <cellStyle name="Финансовый 3" xfId="1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7"/>
  <sheetViews>
    <sheetView topLeftCell="AB1" zoomScale="115" zoomScaleNormal="115" workbookViewId="0">
      <selection activeCell="AD6" sqref="AD6"/>
    </sheetView>
  </sheetViews>
  <sheetFormatPr defaultRowHeight="15"/>
  <cols>
    <col min="1" max="1" width="16.7109375" customWidth="1"/>
    <col min="3" max="34" width="7.7109375" customWidth="1"/>
    <col min="35" max="35" width="10.42578125" customWidth="1"/>
    <col min="36" max="36" width="13" customWidth="1"/>
    <col min="37" max="37" width="10.42578125" customWidth="1"/>
    <col min="38" max="38" width="13" customWidth="1"/>
    <col min="39" max="39" width="10.42578125" customWidth="1"/>
    <col min="40" max="40" width="13" customWidth="1"/>
    <col min="41" max="41" width="8.42578125" customWidth="1"/>
  </cols>
  <sheetData>
    <row r="1" spans="1:44" ht="36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22"/>
      <c r="T1" s="23"/>
      <c r="U1" s="23"/>
      <c r="V1" s="23"/>
      <c r="W1" s="23"/>
      <c r="X1" s="23"/>
      <c r="Y1" s="23"/>
      <c r="Z1" s="24"/>
      <c r="AA1" s="24"/>
      <c r="AB1" s="24"/>
      <c r="AC1" s="24"/>
      <c r="AD1" s="24"/>
      <c r="AE1" s="24"/>
      <c r="AF1" s="24"/>
      <c r="AG1" s="24"/>
      <c r="AH1" s="24"/>
      <c r="AI1" s="23"/>
      <c r="AJ1" s="23"/>
      <c r="AK1" s="23"/>
      <c r="AL1" s="23"/>
      <c r="AM1" s="23"/>
      <c r="AN1" s="23"/>
      <c r="AO1" s="25"/>
      <c r="AP1" s="26"/>
      <c r="AQ1" s="26"/>
      <c r="AR1" s="26"/>
    </row>
    <row r="2" spans="1:44" ht="15" customHeight="1">
      <c r="A2" s="101" t="s">
        <v>0</v>
      </c>
      <c r="B2" s="103" t="s">
        <v>78</v>
      </c>
      <c r="C2" s="27"/>
      <c r="D2" s="104" t="s">
        <v>3</v>
      </c>
      <c r="E2" s="104"/>
      <c r="F2" s="104"/>
      <c r="G2" s="28"/>
      <c r="H2" s="104" t="s">
        <v>4</v>
      </c>
      <c r="I2" s="104"/>
      <c r="J2" s="104"/>
      <c r="K2" s="97" t="s">
        <v>5</v>
      </c>
      <c r="L2" s="98"/>
      <c r="M2" s="98"/>
      <c r="N2" s="99"/>
      <c r="O2" s="97" t="s">
        <v>6</v>
      </c>
      <c r="P2" s="98"/>
      <c r="Q2" s="98"/>
      <c r="R2" s="99"/>
      <c r="S2" s="97" t="s">
        <v>7</v>
      </c>
      <c r="T2" s="98"/>
      <c r="U2" s="98"/>
      <c r="V2" s="99"/>
      <c r="W2" s="97" t="s">
        <v>8</v>
      </c>
      <c r="X2" s="98"/>
      <c r="Y2" s="98"/>
      <c r="Z2" s="99"/>
      <c r="AA2" s="97" t="s">
        <v>9</v>
      </c>
      <c r="AB2" s="98"/>
      <c r="AC2" s="98"/>
      <c r="AD2" s="99"/>
      <c r="AE2" s="97" t="s">
        <v>10</v>
      </c>
      <c r="AF2" s="98"/>
      <c r="AG2" s="98"/>
      <c r="AH2" s="99"/>
      <c r="AI2" s="96" t="s">
        <v>17</v>
      </c>
      <c r="AJ2" s="96"/>
      <c r="AK2" s="96" t="s">
        <v>18</v>
      </c>
      <c r="AL2" s="96"/>
      <c r="AM2" s="96" t="s">
        <v>19</v>
      </c>
      <c r="AN2" s="96"/>
      <c r="AO2" s="93" t="s">
        <v>77</v>
      </c>
      <c r="AP2" s="94"/>
      <c r="AQ2" s="94"/>
      <c r="AR2" s="95"/>
    </row>
    <row r="3" spans="1:44" ht="181.5" customHeight="1">
      <c r="A3" s="102"/>
      <c r="B3" s="103"/>
      <c r="C3" s="29" t="s">
        <v>15</v>
      </c>
      <c r="D3" s="29" t="s">
        <v>16</v>
      </c>
      <c r="E3" s="29" t="s">
        <v>13</v>
      </c>
      <c r="F3" s="29" t="s">
        <v>14</v>
      </c>
      <c r="G3" s="29" t="s">
        <v>15</v>
      </c>
      <c r="H3" s="29" t="s">
        <v>16</v>
      </c>
      <c r="I3" s="29" t="s">
        <v>13</v>
      </c>
      <c r="J3" s="29" t="s">
        <v>14</v>
      </c>
      <c r="K3" s="29" t="s">
        <v>15</v>
      </c>
      <c r="L3" s="29" t="s">
        <v>16</v>
      </c>
      <c r="M3" s="29" t="s">
        <v>13</v>
      </c>
      <c r="N3" s="29" t="s">
        <v>14</v>
      </c>
      <c r="O3" s="29" t="s">
        <v>15</v>
      </c>
      <c r="P3" s="29" t="s">
        <v>16</v>
      </c>
      <c r="Q3" s="29" t="s">
        <v>13</v>
      </c>
      <c r="R3" s="29" t="s">
        <v>14</v>
      </c>
      <c r="S3" s="29" t="s">
        <v>15</v>
      </c>
      <c r="T3" s="29" t="s">
        <v>16</v>
      </c>
      <c r="U3" s="29" t="s">
        <v>13</v>
      </c>
      <c r="V3" s="29" t="s">
        <v>14</v>
      </c>
      <c r="W3" s="29" t="s">
        <v>15</v>
      </c>
      <c r="X3" s="29" t="s">
        <v>16</v>
      </c>
      <c r="Y3" s="29" t="s">
        <v>13</v>
      </c>
      <c r="Z3" s="29" t="s">
        <v>14</v>
      </c>
      <c r="AA3" s="29" t="s">
        <v>15</v>
      </c>
      <c r="AB3" s="29" t="s">
        <v>16</v>
      </c>
      <c r="AC3" s="29" t="s">
        <v>13</v>
      </c>
      <c r="AD3" s="29" t="s">
        <v>14</v>
      </c>
      <c r="AE3" s="29" t="s">
        <v>15</v>
      </c>
      <c r="AF3" s="29" t="s">
        <v>16</v>
      </c>
      <c r="AG3" s="29" t="s">
        <v>13</v>
      </c>
      <c r="AH3" s="29" t="s">
        <v>14</v>
      </c>
      <c r="AI3" s="29" t="s">
        <v>20</v>
      </c>
      <c r="AJ3" s="29" t="s">
        <v>12</v>
      </c>
      <c r="AK3" s="29" t="s">
        <v>20</v>
      </c>
      <c r="AL3" s="29" t="s">
        <v>12</v>
      </c>
      <c r="AM3" s="29" t="s">
        <v>20</v>
      </c>
      <c r="AN3" s="29" t="s">
        <v>12</v>
      </c>
      <c r="AO3" s="30" t="s">
        <v>76</v>
      </c>
      <c r="AP3" s="31" t="s">
        <v>73</v>
      </c>
      <c r="AQ3" s="31" t="s">
        <v>74</v>
      </c>
      <c r="AR3" s="31" t="s">
        <v>75</v>
      </c>
    </row>
    <row r="4" spans="1:44" s="87" customFormat="1" ht="62.25" customHeight="1">
      <c r="A4" s="85" t="s">
        <v>1</v>
      </c>
      <c r="B4" s="86">
        <v>11</v>
      </c>
      <c r="C4" s="88">
        <v>200</v>
      </c>
      <c r="D4" s="88">
        <v>75</v>
      </c>
      <c r="E4" s="88">
        <v>0</v>
      </c>
      <c r="F4" s="88">
        <v>7</v>
      </c>
      <c r="G4" s="89">
        <v>150</v>
      </c>
      <c r="H4" s="88">
        <v>63</v>
      </c>
      <c r="I4" s="88">
        <v>0</v>
      </c>
      <c r="J4" s="88">
        <v>4</v>
      </c>
      <c r="K4" s="88">
        <v>188</v>
      </c>
      <c r="L4" s="88">
        <v>93</v>
      </c>
      <c r="M4" s="88">
        <v>0</v>
      </c>
      <c r="N4" s="88">
        <v>26</v>
      </c>
      <c r="O4" s="88">
        <v>172</v>
      </c>
      <c r="P4" s="88">
        <v>69</v>
      </c>
      <c r="Q4" s="88">
        <v>0</v>
      </c>
      <c r="R4" s="88">
        <v>8</v>
      </c>
      <c r="S4" s="89">
        <v>184</v>
      </c>
      <c r="T4" s="89">
        <v>56</v>
      </c>
      <c r="U4" s="89">
        <v>0</v>
      </c>
      <c r="V4" s="89">
        <v>7</v>
      </c>
      <c r="W4" s="89">
        <v>196</v>
      </c>
      <c r="X4" s="89">
        <v>52</v>
      </c>
      <c r="Y4" s="89">
        <v>0</v>
      </c>
      <c r="Z4" s="89">
        <v>20</v>
      </c>
      <c r="AA4" s="89">
        <v>62</v>
      </c>
      <c r="AB4" s="89">
        <v>23</v>
      </c>
      <c r="AC4" s="89">
        <v>0</v>
      </c>
      <c r="AD4" s="89">
        <v>1</v>
      </c>
      <c r="AE4" s="89">
        <v>46</v>
      </c>
      <c r="AF4" s="88">
        <v>23</v>
      </c>
      <c r="AG4" s="88">
        <v>0</v>
      </c>
      <c r="AH4" s="88">
        <v>2</v>
      </c>
      <c r="AI4" s="88">
        <v>3</v>
      </c>
      <c r="AJ4" s="88">
        <v>15</v>
      </c>
      <c r="AK4" s="88"/>
      <c r="AL4" s="88">
        <v>20</v>
      </c>
      <c r="AM4" s="88">
        <v>3</v>
      </c>
      <c r="AN4" s="88">
        <v>3</v>
      </c>
      <c r="AO4" s="90">
        <f>D4+H4+L4+P4+T4+X4+AB4+AF4</f>
        <v>454</v>
      </c>
      <c r="AP4" s="91">
        <f t="shared" ref="AP4" si="0">SUM(C4+G4+K4+O4+S4+W4+AA4+AE4)</f>
        <v>1198</v>
      </c>
      <c r="AQ4" s="91">
        <f t="shared" ref="AQ4" si="1">SUM(E4+I4+M4+Q4+U4+Y4+AC4+AG4)</f>
        <v>0</v>
      </c>
      <c r="AR4" s="91">
        <f t="shared" ref="AR4" si="2">SUM(F4+J4+N4+R4+V4+Z4+AD4+AH4)</f>
        <v>75</v>
      </c>
    </row>
    <row r="5" spans="1:44">
      <c r="A5" s="26"/>
      <c r="B5" s="26"/>
      <c r="C5" s="26"/>
      <c r="D5" s="26"/>
      <c r="E5" s="26"/>
      <c r="F5" s="34"/>
      <c r="G5" s="35"/>
      <c r="H5" s="34"/>
      <c r="I5" s="34"/>
      <c r="J5" s="34"/>
      <c r="K5" s="34"/>
      <c r="L5" s="34"/>
      <c r="M5" s="34"/>
      <c r="N5" s="34"/>
      <c r="O5" s="35"/>
      <c r="P5" s="34"/>
      <c r="Q5" s="34"/>
      <c r="R5" s="34"/>
      <c r="S5" s="34"/>
      <c r="T5" s="34"/>
      <c r="U5" s="34"/>
      <c r="V5" s="34"/>
      <c r="W5" s="35"/>
      <c r="X5" s="34"/>
      <c r="Y5" s="34"/>
      <c r="Z5" s="34"/>
      <c r="AA5" s="35"/>
      <c r="AB5" s="34"/>
      <c r="AC5" s="34"/>
      <c r="AD5" s="34"/>
      <c r="AE5" s="35"/>
      <c r="AF5" s="34"/>
      <c r="AG5" s="26"/>
      <c r="AH5" s="26"/>
      <c r="AI5" s="26"/>
      <c r="AJ5" s="26"/>
      <c r="AK5" s="26"/>
      <c r="AL5" s="26"/>
      <c r="AM5" s="26"/>
      <c r="AN5" s="26"/>
      <c r="AO5" s="26"/>
      <c r="AP5" s="92"/>
      <c r="AQ5" s="26"/>
      <c r="AR5" s="26"/>
    </row>
    <row r="6" spans="1:44"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44"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</sheetData>
  <mergeCells count="15">
    <mergeCell ref="AA2:AD2"/>
    <mergeCell ref="W2:Z2"/>
    <mergeCell ref="S2:V2"/>
    <mergeCell ref="O2:R2"/>
    <mergeCell ref="K2:N2"/>
    <mergeCell ref="A1:R1"/>
    <mergeCell ref="A2:A3"/>
    <mergeCell ref="B2:B3"/>
    <mergeCell ref="D2:F2"/>
    <mergeCell ref="H2:J2"/>
    <mergeCell ref="AO2:AR2"/>
    <mergeCell ref="AI2:AJ2"/>
    <mergeCell ref="AK2:AL2"/>
    <mergeCell ref="AM2:AN2"/>
    <mergeCell ref="AE2:AH2"/>
  </mergeCells>
  <pageMargins left="0.31496062992125984" right="0.31496062992125984" top="0.35433070866141736" bottom="0.35433070866141736" header="0.31496062992125984" footer="0.31496062992125984"/>
  <pageSetup paperSize="9"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N7"/>
  <sheetViews>
    <sheetView topLeftCell="K1" zoomScale="90" zoomScaleNormal="90" workbookViewId="0">
      <selection activeCell="AM4" sqref="AM4"/>
    </sheetView>
  </sheetViews>
  <sheetFormatPr defaultRowHeight="15"/>
  <cols>
    <col min="1" max="1" width="13.5703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  <col min="39" max="39" width="10.28515625" customWidth="1"/>
  </cols>
  <sheetData>
    <row r="1" spans="1:40" ht="39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37"/>
      <c r="T1" s="37"/>
      <c r="U1" s="37"/>
      <c r="V1" s="38"/>
      <c r="W1" s="38"/>
      <c r="X1" s="38"/>
      <c r="Y1" s="38"/>
      <c r="Z1" s="38"/>
      <c r="AA1" s="38"/>
      <c r="AB1" s="38"/>
      <c r="AC1" s="38"/>
      <c r="AD1" s="38"/>
      <c r="AE1" s="37"/>
      <c r="AF1" s="37"/>
      <c r="AG1" s="37"/>
      <c r="AH1" s="37"/>
      <c r="AI1" s="37"/>
      <c r="AJ1" s="37"/>
      <c r="AK1" s="26"/>
      <c r="AL1" s="26"/>
      <c r="AM1" s="26"/>
      <c r="AN1" s="26"/>
    </row>
    <row r="2" spans="1:40" ht="15" customHeight="1">
      <c r="A2" s="101" t="s">
        <v>0</v>
      </c>
      <c r="B2" s="105" t="s">
        <v>2</v>
      </c>
      <c r="C2" s="39"/>
      <c r="D2" s="106" t="s">
        <v>4</v>
      </c>
      <c r="E2" s="106"/>
      <c r="F2" s="106"/>
      <c r="G2" s="107" t="s">
        <v>5</v>
      </c>
      <c r="H2" s="108"/>
      <c r="I2" s="108"/>
      <c r="J2" s="109"/>
      <c r="K2" s="107" t="s">
        <v>6</v>
      </c>
      <c r="L2" s="108"/>
      <c r="M2" s="108"/>
      <c r="N2" s="109"/>
      <c r="O2" s="107" t="s">
        <v>7</v>
      </c>
      <c r="P2" s="108"/>
      <c r="Q2" s="108"/>
      <c r="R2" s="109"/>
      <c r="S2" s="107" t="s">
        <v>8</v>
      </c>
      <c r="T2" s="108"/>
      <c r="U2" s="108"/>
      <c r="V2" s="109"/>
      <c r="W2" s="107" t="s">
        <v>9</v>
      </c>
      <c r="X2" s="108"/>
      <c r="Y2" s="108"/>
      <c r="Z2" s="109"/>
      <c r="AA2" s="107" t="s">
        <v>10</v>
      </c>
      <c r="AB2" s="108"/>
      <c r="AC2" s="108"/>
      <c r="AD2" s="109"/>
      <c r="AE2" s="110" t="s">
        <v>17</v>
      </c>
      <c r="AF2" s="110"/>
      <c r="AG2" s="110" t="s">
        <v>18</v>
      </c>
      <c r="AH2" s="110"/>
      <c r="AI2" s="110" t="s">
        <v>19</v>
      </c>
      <c r="AJ2" s="110"/>
      <c r="AK2" s="93" t="s">
        <v>77</v>
      </c>
      <c r="AL2" s="94"/>
      <c r="AM2" s="94"/>
      <c r="AN2" s="95"/>
    </row>
    <row r="3" spans="1:40" ht="180" customHeight="1">
      <c r="A3" s="102"/>
      <c r="B3" s="105"/>
      <c r="C3" s="40" t="s">
        <v>15</v>
      </c>
      <c r="D3" s="33" t="s">
        <v>16</v>
      </c>
      <c r="E3" s="33" t="s">
        <v>13</v>
      </c>
      <c r="F3" s="33" t="s">
        <v>14</v>
      </c>
      <c r="G3" s="40" t="s">
        <v>15</v>
      </c>
      <c r="H3" s="33" t="s">
        <v>16</v>
      </c>
      <c r="I3" s="33" t="s">
        <v>13</v>
      </c>
      <c r="J3" s="33" t="s">
        <v>14</v>
      </c>
      <c r="K3" s="40" t="s">
        <v>15</v>
      </c>
      <c r="L3" s="33" t="s">
        <v>16</v>
      </c>
      <c r="M3" s="33" t="s">
        <v>13</v>
      </c>
      <c r="N3" s="33" t="s">
        <v>14</v>
      </c>
      <c r="O3" s="40" t="s">
        <v>15</v>
      </c>
      <c r="P3" s="33" t="s">
        <v>16</v>
      </c>
      <c r="Q3" s="33" t="s">
        <v>13</v>
      </c>
      <c r="R3" s="33" t="s">
        <v>14</v>
      </c>
      <c r="S3" s="40" t="s">
        <v>15</v>
      </c>
      <c r="T3" s="33" t="s">
        <v>16</v>
      </c>
      <c r="U3" s="33" t="s">
        <v>13</v>
      </c>
      <c r="V3" s="33" t="s">
        <v>14</v>
      </c>
      <c r="W3" s="40" t="s">
        <v>15</v>
      </c>
      <c r="X3" s="33" t="s">
        <v>16</v>
      </c>
      <c r="Y3" s="33" t="s">
        <v>13</v>
      </c>
      <c r="Z3" s="33" t="s">
        <v>14</v>
      </c>
      <c r="AA3" s="40" t="s">
        <v>15</v>
      </c>
      <c r="AB3" s="33" t="s">
        <v>16</v>
      </c>
      <c r="AC3" s="33" t="s">
        <v>13</v>
      </c>
      <c r="AD3" s="33" t="s">
        <v>14</v>
      </c>
      <c r="AE3" s="41" t="s">
        <v>20</v>
      </c>
      <c r="AF3" s="41" t="s">
        <v>12</v>
      </c>
      <c r="AG3" s="41" t="s">
        <v>20</v>
      </c>
      <c r="AH3" s="41" t="s">
        <v>12</v>
      </c>
      <c r="AI3" s="41" t="s">
        <v>20</v>
      </c>
      <c r="AJ3" s="41" t="s">
        <v>12</v>
      </c>
      <c r="AK3" s="30" t="s">
        <v>76</v>
      </c>
      <c r="AL3" s="31" t="s">
        <v>73</v>
      </c>
      <c r="AM3" s="31" t="s">
        <v>74</v>
      </c>
      <c r="AN3" s="31" t="s">
        <v>75</v>
      </c>
    </row>
    <row r="4" spans="1:40">
      <c r="A4" s="51" t="s">
        <v>1</v>
      </c>
      <c r="B4" s="70">
        <v>11</v>
      </c>
      <c r="C4" s="63">
        <v>150</v>
      </c>
      <c r="D4" s="67">
        <v>0</v>
      </c>
      <c r="E4" s="67">
        <v>0</v>
      </c>
      <c r="F4" s="67">
        <v>0</v>
      </c>
      <c r="G4" s="67">
        <v>188</v>
      </c>
      <c r="H4" s="67">
        <v>0</v>
      </c>
      <c r="I4" s="67">
        <v>0</v>
      </c>
      <c r="J4" s="67">
        <v>0</v>
      </c>
      <c r="K4" s="67">
        <v>172</v>
      </c>
      <c r="L4" s="67">
        <v>30</v>
      </c>
      <c r="M4" s="67">
        <v>0</v>
      </c>
      <c r="N4" s="67">
        <v>3</v>
      </c>
      <c r="O4" s="63">
        <v>184</v>
      </c>
      <c r="P4" s="63">
        <v>24</v>
      </c>
      <c r="Q4" s="63">
        <v>0</v>
      </c>
      <c r="R4" s="63">
        <v>1</v>
      </c>
      <c r="S4" s="63">
        <v>196</v>
      </c>
      <c r="T4" s="63">
        <v>36</v>
      </c>
      <c r="U4" s="63">
        <v>4</v>
      </c>
      <c r="V4" s="63">
        <v>1</v>
      </c>
      <c r="W4" s="63">
        <v>62</v>
      </c>
      <c r="X4" s="63">
        <v>20</v>
      </c>
      <c r="Y4" s="63">
        <v>0</v>
      </c>
      <c r="Z4" s="63">
        <v>3</v>
      </c>
      <c r="AA4" s="63">
        <v>46</v>
      </c>
      <c r="AB4" s="63">
        <v>3</v>
      </c>
      <c r="AC4" s="63">
        <v>0</v>
      </c>
      <c r="AD4" s="63">
        <v>0</v>
      </c>
      <c r="AE4" s="63">
        <v>20</v>
      </c>
      <c r="AF4" s="63">
        <v>0</v>
      </c>
      <c r="AG4" s="63">
        <v>13</v>
      </c>
      <c r="AH4" s="63">
        <v>2</v>
      </c>
      <c r="AI4" s="63">
        <v>15</v>
      </c>
      <c r="AJ4" s="63">
        <v>0</v>
      </c>
      <c r="AK4" s="50">
        <f t="shared" ref="AK4" si="0">SUM(D4+H4+L4+P4+T4+X4+AB4)</f>
        <v>113</v>
      </c>
      <c r="AL4" s="50">
        <f t="shared" ref="AL4" si="1">C4+G4+K4+O4+S4+W4+AA4</f>
        <v>998</v>
      </c>
      <c r="AM4" s="32">
        <f t="shared" ref="AM4" si="2">E4+I4+M4+Q4+U4+Y4+AC4</f>
        <v>4</v>
      </c>
      <c r="AN4" s="32">
        <f t="shared" ref="AN4" si="3">SUM(F4+J4+N4+R4+V4+Z4+AD4)</f>
        <v>8</v>
      </c>
    </row>
    <row r="5" spans="1:40" ht="15" customHeight="1"/>
    <row r="6" spans="1:40" ht="15" customHeight="1"/>
    <row r="7" spans="1:40" ht="15" customHeight="1"/>
  </sheetData>
  <mergeCells count="14">
    <mergeCell ref="AK2:AN2"/>
    <mergeCell ref="A1:R1"/>
    <mergeCell ref="AI2:AJ2"/>
    <mergeCell ref="S2:V2"/>
    <mergeCell ref="W2:Z2"/>
    <mergeCell ref="AA2:AD2"/>
    <mergeCell ref="AE2:AF2"/>
    <mergeCell ref="AG2:AH2"/>
    <mergeCell ref="O2:R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N5"/>
  <sheetViews>
    <sheetView topLeftCell="F1" zoomScale="80" zoomScaleNormal="80" workbookViewId="0">
      <selection activeCell="AN4" sqref="AN4"/>
    </sheetView>
  </sheetViews>
  <sheetFormatPr defaultRowHeight="15"/>
  <cols>
    <col min="1" max="1" width="16.42578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  <col min="37" max="37" width="9.140625" customWidth="1"/>
  </cols>
  <sheetData>
    <row r="1" spans="1:40" ht="39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37"/>
      <c r="T1" s="37"/>
      <c r="U1" s="37"/>
      <c r="V1" s="38"/>
      <c r="W1" s="38"/>
      <c r="X1" s="38"/>
      <c r="Y1" s="38"/>
      <c r="Z1" s="38"/>
      <c r="AA1" s="38"/>
      <c r="AB1" s="38"/>
      <c r="AC1" s="38"/>
      <c r="AD1" s="38"/>
      <c r="AE1" s="37"/>
      <c r="AF1" s="37"/>
      <c r="AG1" s="37"/>
      <c r="AH1" s="37"/>
      <c r="AI1" s="37"/>
      <c r="AJ1" s="37"/>
      <c r="AK1" s="26"/>
      <c r="AL1" s="26"/>
      <c r="AM1" s="26"/>
      <c r="AN1" s="26"/>
    </row>
    <row r="2" spans="1:40" ht="15" customHeight="1">
      <c r="A2" s="101" t="s">
        <v>0</v>
      </c>
      <c r="B2" s="105" t="s">
        <v>2</v>
      </c>
      <c r="C2" s="39"/>
      <c r="D2" s="106" t="s">
        <v>4</v>
      </c>
      <c r="E2" s="106"/>
      <c r="F2" s="106"/>
      <c r="G2" s="107" t="s">
        <v>5</v>
      </c>
      <c r="H2" s="108"/>
      <c r="I2" s="108"/>
      <c r="J2" s="109"/>
      <c r="K2" s="107" t="s">
        <v>6</v>
      </c>
      <c r="L2" s="108"/>
      <c r="M2" s="108"/>
      <c r="N2" s="109"/>
      <c r="O2" s="107" t="s">
        <v>7</v>
      </c>
      <c r="P2" s="108"/>
      <c r="Q2" s="108"/>
      <c r="R2" s="109"/>
      <c r="S2" s="107" t="s">
        <v>8</v>
      </c>
      <c r="T2" s="108"/>
      <c r="U2" s="108"/>
      <c r="V2" s="109"/>
      <c r="W2" s="107" t="s">
        <v>9</v>
      </c>
      <c r="X2" s="108"/>
      <c r="Y2" s="108"/>
      <c r="Z2" s="109"/>
      <c r="AA2" s="107" t="s">
        <v>10</v>
      </c>
      <c r="AB2" s="108"/>
      <c r="AC2" s="108"/>
      <c r="AD2" s="109"/>
      <c r="AE2" s="110" t="s">
        <v>17</v>
      </c>
      <c r="AF2" s="110"/>
      <c r="AG2" s="110" t="s">
        <v>18</v>
      </c>
      <c r="AH2" s="110"/>
      <c r="AI2" s="110" t="s">
        <v>19</v>
      </c>
      <c r="AJ2" s="110"/>
      <c r="AK2" s="93" t="s">
        <v>77</v>
      </c>
      <c r="AL2" s="94"/>
      <c r="AM2" s="94"/>
      <c r="AN2" s="95"/>
    </row>
    <row r="3" spans="1:40" ht="180" customHeight="1">
      <c r="A3" s="102"/>
      <c r="B3" s="105"/>
      <c r="C3" s="40" t="s">
        <v>15</v>
      </c>
      <c r="D3" s="33" t="s">
        <v>16</v>
      </c>
      <c r="E3" s="33" t="s">
        <v>13</v>
      </c>
      <c r="F3" s="33" t="s">
        <v>14</v>
      </c>
      <c r="G3" s="40" t="s">
        <v>15</v>
      </c>
      <c r="H3" s="33" t="s">
        <v>16</v>
      </c>
      <c r="I3" s="33" t="s">
        <v>13</v>
      </c>
      <c r="J3" s="33" t="s">
        <v>14</v>
      </c>
      <c r="K3" s="40" t="s">
        <v>15</v>
      </c>
      <c r="L3" s="33" t="s">
        <v>16</v>
      </c>
      <c r="M3" s="33" t="s">
        <v>13</v>
      </c>
      <c r="N3" s="33" t="s">
        <v>14</v>
      </c>
      <c r="O3" s="40" t="s">
        <v>15</v>
      </c>
      <c r="P3" s="33" t="s">
        <v>16</v>
      </c>
      <c r="Q3" s="33" t="s">
        <v>13</v>
      </c>
      <c r="R3" s="33" t="s">
        <v>14</v>
      </c>
      <c r="S3" s="40" t="s">
        <v>15</v>
      </c>
      <c r="T3" s="33" t="s">
        <v>16</v>
      </c>
      <c r="U3" s="33" t="s">
        <v>13</v>
      </c>
      <c r="V3" s="33" t="s">
        <v>14</v>
      </c>
      <c r="W3" s="40" t="s">
        <v>15</v>
      </c>
      <c r="X3" s="33" t="s">
        <v>16</v>
      </c>
      <c r="Y3" s="33" t="s">
        <v>13</v>
      </c>
      <c r="Z3" s="33" t="s">
        <v>14</v>
      </c>
      <c r="AA3" s="40" t="s">
        <v>15</v>
      </c>
      <c r="AB3" s="33" t="s">
        <v>16</v>
      </c>
      <c r="AC3" s="33" t="s">
        <v>13</v>
      </c>
      <c r="AD3" s="33" t="s">
        <v>14</v>
      </c>
      <c r="AE3" s="41" t="s">
        <v>20</v>
      </c>
      <c r="AF3" s="41" t="s">
        <v>12</v>
      </c>
      <c r="AG3" s="41" t="s">
        <v>20</v>
      </c>
      <c r="AH3" s="41" t="s">
        <v>12</v>
      </c>
      <c r="AI3" s="41" t="s">
        <v>20</v>
      </c>
      <c r="AJ3" s="41" t="s">
        <v>12</v>
      </c>
      <c r="AK3" s="30" t="s">
        <v>76</v>
      </c>
      <c r="AL3" s="31" t="s">
        <v>73</v>
      </c>
      <c r="AM3" s="31" t="s">
        <v>74</v>
      </c>
      <c r="AN3" s="31" t="s">
        <v>75</v>
      </c>
    </row>
    <row r="4" spans="1:40">
      <c r="A4" s="44" t="s">
        <v>1</v>
      </c>
      <c r="B4" s="68">
        <v>11</v>
      </c>
      <c r="C4" s="63">
        <v>150</v>
      </c>
      <c r="D4" s="67">
        <v>0</v>
      </c>
      <c r="E4" s="67">
        <v>0</v>
      </c>
      <c r="F4" s="67">
        <v>0</v>
      </c>
      <c r="G4" s="67">
        <v>188</v>
      </c>
      <c r="H4" s="67">
        <v>0</v>
      </c>
      <c r="I4" s="67">
        <v>0</v>
      </c>
      <c r="J4" s="67">
        <v>0</v>
      </c>
      <c r="K4" s="67">
        <v>172</v>
      </c>
      <c r="L4" s="67">
        <v>0</v>
      </c>
      <c r="M4" s="67">
        <v>0</v>
      </c>
      <c r="N4" s="67">
        <v>0</v>
      </c>
      <c r="O4" s="63">
        <v>184</v>
      </c>
      <c r="P4" s="63">
        <v>32</v>
      </c>
      <c r="Q4" s="63">
        <v>3</v>
      </c>
      <c r="R4" s="63">
        <v>2</v>
      </c>
      <c r="S4" s="63">
        <v>196</v>
      </c>
      <c r="T4" s="63">
        <v>33</v>
      </c>
      <c r="U4" s="63">
        <v>7</v>
      </c>
      <c r="V4" s="63">
        <v>3</v>
      </c>
      <c r="W4" s="63">
        <v>62</v>
      </c>
      <c r="X4" s="63">
        <v>7</v>
      </c>
      <c r="Y4" s="63">
        <v>2</v>
      </c>
      <c r="Z4" s="63">
        <v>1</v>
      </c>
      <c r="AA4" s="63">
        <v>46</v>
      </c>
      <c r="AB4" s="63">
        <v>9</v>
      </c>
      <c r="AC4" s="63">
        <v>1</v>
      </c>
      <c r="AD4" s="63">
        <v>1</v>
      </c>
      <c r="AE4" s="63">
        <v>16</v>
      </c>
      <c r="AF4" s="63">
        <v>1</v>
      </c>
      <c r="AG4" s="63">
        <v>14</v>
      </c>
      <c r="AH4" s="63">
        <v>7</v>
      </c>
      <c r="AI4" s="63">
        <v>10</v>
      </c>
      <c r="AJ4" s="63">
        <v>1</v>
      </c>
      <c r="AK4" s="49">
        <f t="shared" ref="AK4" si="0">SUM(D4+H4+L4+P4+T4+X4+AB4)</f>
        <v>81</v>
      </c>
      <c r="AL4" s="49">
        <f t="shared" ref="AL4" si="1">C4+G4+K4+O4+S4+W4+AA4</f>
        <v>998</v>
      </c>
      <c r="AM4" s="43">
        <f t="shared" ref="AM4" si="2">E4+I4+M4+Q4+U4+Y4+AC4</f>
        <v>13</v>
      </c>
      <c r="AN4" s="43">
        <f t="shared" ref="AN4" si="3">SUM(F4+J4+N4+R4+V4+Z4+AD4)</f>
        <v>7</v>
      </c>
    </row>
    <row r="5" spans="1:40" ht="15" customHeight="1"/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N7"/>
  <sheetViews>
    <sheetView topLeftCell="H1" zoomScale="85" zoomScaleNormal="85" workbookViewId="0">
      <selection activeCell="AN4" sqref="AN4"/>
    </sheetView>
  </sheetViews>
  <sheetFormatPr defaultRowHeight="15"/>
  <cols>
    <col min="1" max="1" width="13.5703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37"/>
      <c r="T1" s="37"/>
      <c r="U1" s="37"/>
      <c r="V1" s="38"/>
      <c r="W1" s="38"/>
      <c r="X1" s="38"/>
      <c r="Y1" s="38"/>
      <c r="Z1" s="38"/>
      <c r="AA1" s="38"/>
      <c r="AB1" s="38"/>
      <c r="AC1" s="38"/>
      <c r="AD1" s="38"/>
      <c r="AE1" s="37"/>
      <c r="AF1" s="37"/>
      <c r="AG1" s="37"/>
      <c r="AH1" s="37"/>
      <c r="AI1" s="37"/>
      <c r="AJ1" s="37"/>
      <c r="AK1" s="26"/>
      <c r="AL1" s="26"/>
      <c r="AM1" s="26"/>
      <c r="AN1" s="26"/>
    </row>
    <row r="2" spans="1:40" ht="15" customHeight="1">
      <c r="A2" s="101" t="s">
        <v>0</v>
      </c>
      <c r="B2" s="105" t="s">
        <v>2</v>
      </c>
      <c r="C2" s="39"/>
      <c r="D2" s="106" t="s">
        <v>4</v>
      </c>
      <c r="E2" s="106"/>
      <c r="F2" s="106"/>
      <c r="G2" s="107" t="s">
        <v>5</v>
      </c>
      <c r="H2" s="108"/>
      <c r="I2" s="108"/>
      <c r="J2" s="109"/>
      <c r="K2" s="107" t="s">
        <v>6</v>
      </c>
      <c r="L2" s="108"/>
      <c r="M2" s="108"/>
      <c r="N2" s="109"/>
      <c r="O2" s="107" t="s">
        <v>7</v>
      </c>
      <c r="P2" s="108"/>
      <c r="Q2" s="108"/>
      <c r="R2" s="109"/>
      <c r="S2" s="107" t="s">
        <v>8</v>
      </c>
      <c r="T2" s="108"/>
      <c r="U2" s="108"/>
      <c r="V2" s="109"/>
      <c r="W2" s="107" t="s">
        <v>9</v>
      </c>
      <c r="X2" s="108"/>
      <c r="Y2" s="108"/>
      <c r="Z2" s="109"/>
      <c r="AA2" s="107" t="s">
        <v>10</v>
      </c>
      <c r="AB2" s="108"/>
      <c r="AC2" s="108"/>
      <c r="AD2" s="109"/>
      <c r="AE2" s="110" t="s">
        <v>17</v>
      </c>
      <c r="AF2" s="110"/>
      <c r="AG2" s="110" t="s">
        <v>18</v>
      </c>
      <c r="AH2" s="110"/>
      <c r="AI2" s="110" t="s">
        <v>19</v>
      </c>
      <c r="AJ2" s="110"/>
      <c r="AK2" s="93" t="s">
        <v>77</v>
      </c>
      <c r="AL2" s="94"/>
      <c r="AM2" s="94"/>
      <c r="AN2" s="95"/>
    </row>
    <row r="3" spans="1:40" ht="180" customHeight="1">
      <c r="A3" s="102"/>
      <c r="B3" s="105"/>
      <c r="C3" s="40" t="s">
        <v>15</v>
      </c>
      <c r="D3" s="33" t="s">
        <v>16</v>
      </c>
      <c r="E3" s="33" t="s">
        <v>13</v>
      </c>
      <c r="F3" s="33" t="s">
        <v>14</v>
      </c>
      <c r="G3" s="40" t="s">
        <v>15</v>
      </c>
      <c r="H3" s="33" t="s">
        <v>16</v>
      </c>
      <c r="I3" s="33" t="s">
        <v>13</v>
      </c>
      <c r="J3" s="33" t="s">
        <v>14</v>
      </c>
      <c r="K3" s="40" t="s">
        <v>15</v>
      </c>
      <c r="L3" s="33" t="s">
        <v>16</v>
      </c>
      <c r="M3" s="33" t="s">
        <v>13</v>
      </c>
      <c r="N3" s="33" t="s">
        <v>14</v>
      </c>
      <c r="O3" s="40" t="s">
        <v>15</v>
      </c>
      <c r="P3" s="33" t="s">
        <v>16</v>
      </c>
      <c r="Q3" s="33" t="s">
        <v>13</v>
      </c>
      <c r="R3" s="33" t="s">
        <v>14</v>
      </c>
      <c r="S3" s="40" t="s">
        <v>15</v>
      </c>
      <c r="T3" s="33" t="s">
        <v>16</v>
      </c>
      <c r="U3" s="33" t="s">
        <v>13</v>
      </c>
      <c r="V3" s="33" t="s">
        <v>14</v>
      </c>
      <c r="W3" s="40" t="s">
        <v>15</v>
      </c>
      <c r="X3" s="33" t="s">
        <v>16</v>
      </c>
      <c r="Y3" s="33" t="s">
        <v>13</v>
      </c>
      <c r="Z3" s="33" t="s">
        <v>14</v>
      </c>
      <c r="AA3" s="40" t="s">
        <v>15</v>
      </c>
      <c r="AB3" s="33" t="s">
        <v>16</v>
      </c>
      <c r="AC3" s="33" t="s">
        <v>13</v>
      </c>
      <c r="AD3" s="33" t="s">
        <v>14</v>
      </c>
      <c r="AE3" s="41" t="s">
        <v>20</v>
      </c>
      <c r="AF3" s="41" t="s">
        <v>12</v>
      </c>
      <c r="AG3" s="41" t="s">
        <v>20</v>
      </c>
      <c r="AH3" s="41" t="s">
        <v>12</v>
      </c>
      <c r="AI3" s="41" t="s">
        <v>20</v>
      </c>
      <c r="AJ3" s="41" t="s">
        <v>12</v>
      </c>
      <c r="AK3" s="30" t="s">
        <v>76</v>
      </c>
      <c r="AL3" s="31" t="s">
        <v>73</v>
      </c>
      <c r="AM3" s="31" t="s">
        <v>74</v>
      </c>
      <c r="AN3" s="31" t="s">
        <v>75</v>
      </c>
    </row>
    <row r="4" spans="1:40">
      <c r="A4" s="44" t="s">
        <v>1</v>
      </c>
      <c r="B4" s="68">
        <v>11</v>
      </c>
      <c r="C4" s="63">
        <v>150</v>
      </c>
      <c r="D4" s="67">
        <v>25</v>
      </c>
      <c r="E4" s="67">
        <v>6</v>
      </c>
      <c r="F4" s="67">
        <v>0</v>
      </c>
      <c r="G4" s="67">
        <v>188</v>
      </c>
      <c r="H4" s="67">
        <v>50</v>
      </c>
      <c r="I4" s="67">
        <v>6</v>
      </c>
      <c r="J4" s="67">
        <v>3</v>
      </c>
      <c r="K4" s="67">
        <v>172</v>
      </c>
      <c r="L4" s="67">
        <v>40</v>
      </c>
      <c r="M4" s="67">
        <v>7</v>
      </c>
      <c r="N4" s="67">
        <v>2</v>
      </c>
      <c r="O4" s="63">
        <v>184</v>
      </c>
      <c r="P4" s="63">
        <v>33</v>
      </c>
      <c r="Q4" s="63">
        <v>9</v>
      </c>
      <c r="R4" s="63">
        <v>2</v>
      </c>
      <c r="S4" s="63">
        <v>196</v>
      </c>
      <c r="T4" s="63">
        <v>50</v>
      </c>
      <c r="U4" s="63">
        <v>10</v>
      </c>
      <c r="V4" s="63">
        <v>3</v>
      </c>
      <c r="W4" s="63">
        <v>62</v>
      </c>
      <c r="X4" s="63">
        <v>16</v>
      </c>
      <c r="Y4" s="63">
        <v>0</v>
      </c>
      <c r="Z4" s="63">
        <v>3</v>
      </c>
      <c r="AA4" s="63">
        <v>46</v>
      </c>
      <c r="AB4" s="63">
        <v>3</v>
      </c>
      <c r="AC4" s="63">
        <v>1</v>
      </c>
      <c r="AD4" s="63">
        <v>0</v>
      </c>
      <c r="AE4" s="63">
        <v>19</v>
      </c>
      <c r="AF4" s="63">
        <v>15</v>
      </c>
      <c r="AG4" s="63">
        <v>20</v>
      </c>
      <c r="AH4" s="63">
        <v>9</v>
      </c>
      <c r="AI4" s="63">
        <v>37</v>
      </c>
      <c r="AJ4" s="63">
        <v>4</v>
      </c>
      <c r="AK4" s="49">
        <f t="shared" ref="AK4" si="0">SUM(D4+H4+L4+P4+T4+X4+AB4)</f>
        <v>217</v>
      </c>
      <c r="AL4" s="49">
        <f t="shared" ref="AL4" si="1">C4+G4+K4+O4+S4+W4+AA4</f>
        <v>998</v>
      </c>
      <c r="AM4" s="43">
        <f t="shared" ref="AM4" si="2">E4+I4+M4+Q4+U4+Y4+AC4</f>
        <v>39</v>
      </c>
      <c r="AN4" s="43">
        <f t="shared" ref="AN4" si="3">SUM(F4+J4+N4+R4+V4+Z4+AD4)</f>
        <v>13</v>
      </c>
    </row>
    <row r="5" spans="1:40" ht="15" customHeight="1"/>
    <row r="6" spans="1:40" ht="15" customHeight="1"/>
    <row r="7" spans="1:40" ht="15" customHeight="1"/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N7"/>
  <sheetViews>
    <sheetView topLeftCell="I1" zoomScale="85" zoomScaleNormal="85" workbookViewId="0">
      <selection activeCell="AO4" sqref="AO4"/>
    </sheetView>
  </sheetViews>
  <sheetFormatPr defaultRowHeight="15"/>
  <cols>
    <col min="1" max="1" width="16.1406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37"/>
      <c r="T1" s="37"/>
      <c r="U1" s="37"/>
      <c r="V1" s="38"/>
      <c r="W1" s="38"/>
      <c r="X1" s="38"/>
      <c r="Y1" s="38"/>
      <c r="Z1" s="38"/>
      <c r="AA1" s="38"/>
      <c r="AB1" s="38"/>
      <c r="AC1" s="38"/>
      <c r="AD1" s="38"/>
      <c r="AE1" s="37"/>
      <c r="AF1" s="37"/>
      <c r="AG1" s="37"/>
      <c r="AH1" s="37"/>
      <c r="AI1" s="37"/>
      <c r="AJ1" s="37"/>
      <c r="AK1" s="26"/>
      <c r="AL1" s="26"/>
      <c r="AM1" s="26"/>
      <c r="AN1" s="26"/>
    </row>
    <row r="2" spans="1:40" ht="15" customHeight="1">
      <c r="A2" s="101" t="s">
        <v>0</v>
      </c>
      <c r="B2" s="105" t="s">
        <v>2</v>
      </c>
      <c r="C2" s="39"/>
      <c r="D2" s="106" t="s">
        <v>4</v>
      </c>
      <c r="E2" s="106"/>
      <c r="F2" s="106"/>
      <c r="G2" s="107" t="s">
        <v>5</v>
      </c>
      <c r="H2" s="108"/>
      <c r="I2" s="108"/>
      <c r="J2" s="109"/>
      <c r="K2" s="107" t="s">
        <v>6</v>
      </c>
      <c r="L2" s="108"/>
      <c r="M2" s="108"/>
      <c r="N2" s="109"/>
      <c r="O2" s="107" t="s">
        <v>7</v>
      </c>
      <c r="P2" s="108"/>
      <c r="Q2" s="108"/>
      <c r="R2" s="109"/>
      <c r="S2" s="107" t="s">
        <v>8</v>
      </c>
      <c r="T2" s="108"/>
      <c r="U2" s="108"/>
      <c r="V2" s="109"/>
      <c r="W2" s="107" t="s">
        <v>9</v>
      </c>
      <c r="X2" s="108"/>
      <c r="Y2" s="108"/>
      <c r="Z2" s="109"/>
      <c r="AA2" s="107" t="s">
        <v>10</v>
      </c>
      <c r="AB2" s="108"/>
      <c r="AC2" s="108"/>
      <c r="AD2" s="109"/>
      <c r="AE2" s="110" t="s">
        <v>17</v>
      </c>
      <c r="AF2" s="110"/>
      <c r="AG2" s="110" t="s">
        <v>18</v>
      </c>
      <c r="AH2" s="110"/>
      <c r="AI2" s="110" t="s">
        <v>19</v>
      </c>
      <c r="AJ2" s="110"/>
      <c r="AK2" s="93" t="s">
        <v>77</v>
      </c>
      <c r="AL2" s="94"/>
      <c r="AM2" s="94"/>
      <c r="AN2" s="95"/>
    </row>
    <row r="3" spans="1:40" ht="77.25" customHeight="1">
      <c r="A3" s="102"/>
      <c r="B3" s="105"/>
      <c r="C3" s="40" t="s">
        <v>15</v>
      </c>
      <c r="D3" s="33" t="s">
        <v>16</v>
      </c>
      <c r="E3" s="33" t="s">
        <v>13</v>
      </c>
      <c r="F3" s="33" t="s">
        <v>14</v>
      </c>
      <c r="G3" s="40" t="s">
        <v>15</v>
      </c>
      <c r="H3" s="33" t="s">
        <v>16</v>
      </c>
      <c r="I3" s="33" t="s">
        <v>13</v>
      </c>
      <c r="J3" s="33" t="s">
        <v>14</v>
      </c>
      <c r="K3" s="40" t="s">
        <v>15</v>
      </c>
      <c r="L3" s="33" t="s">
        <v>16</v>
      </c>
      <c r="M3" s="33" t="s">
        <v>13</v>
      </c>
      <c r="N3" s="33" t="s">
        <v>14</v>
      </c>
      <c r="O3" s="40" t="s">
        <v>15</v>
      </c>
      <c r="P3" s="33" t="s">
        <v>16</v>
      </c>
      <c r="Q3" s="33" t="s">
        <v>13</v>
      </c>
      <c r="R3" s="33" t="s">
        <v>14</v>
      </c>
      <c r="S3" s="40" t="s">
        <v>15</v>
      </c>
      <c r="T3" s="33" t="s">
        <v>16</v>
      </c>
      <c r="U3" s="33" t="s">
        <v>13</v>
      </c>
      <c r="V3" s="33" t="s">
        <v>14</v>
      </c>
      <c r="W3" s="40" t="s">
        <v>15</v>
      </c>
      <c r="X3" s="33" t="s">
        <v>16</v>
      </c>
      <c r="Y3" s="33" t="s">
        <v>13</v>
      </c>
      <c r="Z3" s="33" t="s">
        <v>14</v>
      </c>
      <c r="AA3" s="40" t="s">
        <v>15</v>
      </c>
      <c r="AB3" s="33" t="s">
        <v>16</v>
      </c>
      <c r="AC3" s="33" t="s">
        <v>13</v>
      </c>
      <c r="AD3" s="33" t="s">
        <v>14</v>
      </c>
      <c r="AE3" s="41" t="s">
        <v>20</v>
      </c>
      <c r="AF3" s="41" t="s">
        <v>12</v>
      </c>
      <c r="AG3" s="41" t="s">
        <v>20</v>
      </c>
      <c r="AH3" s="41" t="s">
        <v>12</v>
      </c>
      <c r="AI3" s="41" t="s">
        <v>20</v>
      </c>
      <c r="AJ3" s="41" t="s">
        <v>12</v>
      </c>
      <c r="AK3" s="30" t="s">
        <v>76</v>
      </c>
      <c r="AL3" s="31" t="s">
        <v>73</v>
      </c>
      <c r="AM3" s="31" t="s">
        <v>74</v>
      </c>
      <c r="AN3" s="31" t="s">
        <v>75</v>
      </c>
    </row>
    <row r="4" spans="1:40">
      <c r="A4" s="44" t="s">
        <v>1</v>
      </c>
      <c r="B4" s="68">
        <v>11</v>
      </c>
      <c r="C4" s="63">
        <v>150</v>
      </c>
      <c r="D4" s="67">
        <v>10</v>
      </c>
      <c r="E4" s="67">
        <v>0</v>
      </c>
      <c r="F4" s="67">
        <v>0</v>
      </c>
      <c r="G4" s="67">
        <v>188</v>
      </c>
      <c r="H4" s="67">
        <v>3</v>
      </c>
      <c r="I4" s="67">
        <v>0</v>
      </c>
      <c r="J4" s="67">
        <v>0</v>
      </c>
      <c r="K4" s="67">
        <v>172</v>
      </c>
      <c r="L4" s="67">
        <v>9</v>
      </c>
      <c r="M4" s="67">
        <v>1</v>
      </c>
      <c r="N4" s="67">
        <v>2</v>
      </c>
      <c r="O4" s="63">
        <v>184</v>
      </c>
      <c r="P4" s="63">
        <v>23</v>
      </c>
      <c r="Q4" s="63">
        <v>3</v>
      </c>
      <c r="R4" s="63">
        <v>2</v>
      </c>
      <c r="S4" s="63">
        <v>196</v>
      </c>
      <c r="T4" s="63">
        <v>11</v>
      </c>
      <c r="U4" s="63">
        <v>0</v>
      </c>
      <c r="V4" s="63">
        <v>0</v>
      </c>
      <c r="W4" s="63">
        <v>62</v>
      </c>
      <c r="X4" s="63">
        <v>4</v>
      </c>
      <c r="Y4" s="63">
        <v>0</v>
      </c>
      <c r="Z4" s="63">
        <v>0</v>
      </c>
      <c r="AA4" s="63">
        <v>46</v>
      </c>
      <c r="AB4" s="63">
        <v>7</v>
      </c>
      <c r="AC4" s="63">
        <v>0</v>
      </c>
      <c r="AD4" s="63">
        <v>0</v>
      </c>
      <c r="AE4" s="63">
        <v>26</v>
      </c>
      <c r="AF4" s="63">
        <v>0</v>
      </c>
      <c r="AG4" s="63">
        <v>49</v>
      </c>
      <c r="AH4" s="63">
        <v>0</v>
      </c>
      <c r="AI4" s="63">
        <v>43</v>
      </c>
      <c r="AJ4" s="63">
        <v>0</v>
      </c>
      <c r="AK4" s="49">
        <f t="shared" ref="AK4" si="0">SUM(D4+H4+L4+P4+T4+X4+AB4)</f>
        <v>67</v>
      </c>
      <c r="AL4" s="49">
        <f t="shared" ref="AL4" si="1">C4+G4+K4+O4+S4+W4+AA4</f>
        <v>998</v>
      </c>
      <c r="AM4" s="43">
        <f t="shared" ref="AM4" si="2">E4+I4+M4+Q4+U4+Y4+AC4</f>
        <v>4</v>
      </c>
      <c r="AN4" s="43">
        <f t="shared" ref="AN4" si="3">SUM(F4+J4+N4+R4+V4+Z4+AD4)</f>
        <v>4</v>
      </c>
    </row>
    <row r="5" spans="1:40" ht="15" customHeight="1"/>
    <row r="6" spans="1:40" ht="15" customHeight="1"/>
    <row r="7" spans="1:40" ht="15" customHeight="1"/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N6"/>
  <sheetViews>
    <sheetView topLeftCell="K1" zoomScale="90" zoomScaleNormal="90" workbookViewId="0">
      <selection activeCell="AN4" sqref="AN4"/>
    </sheetView>
  </sheetViews>
  <sheetFormatPr defaultRowHeight="15"/>
  <cols>
    <col min="1" max="1" width="13.5703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37"/>
      <c r="T1" s="37"/>
      <c r="U1" s="37"/>
      <c r="V1" s="38"/>
      <c r="W1" s="38"/>
      <c r="X1" s="38"/>
      <c r="Y1" s="38"/>
      <c r="Z1" s="38"/>
      <c r="AA1" s="38"/>
      <c r="AB1" s="38"/>
      <c r="AC1" s="38"/>
      <c r="AD1" s="38"/>
      <c r="AE1" s="37"/>
      <c r="AF1" s="37"/>
      <c r="AG1" s="37"/>
      <c r="AH1" s="37"/>
      <c r="AI1" s="37"/>
      <c r="AJ1" s="37"/>
      <c r="AK1" s="26"/>
      <c r="AL1" s="26"/>
      <c r="AM1" s="26"/>
      <c r="AN1" s="26"/>
    </row>
    <row r="2" spans="1:40" ht="15" customHeight="1">
      <c r="A2" s="101" t="s">
        <v>0</v>
      </c>
      <c r="B2" s="105" t="s">
        <v>2</v>
      </c>
      <c r="C2" s="39"/>
      <c r="D2" s="106" t="s">
        <v>4</v>
      </c>
      <c r="E2" s="106"/>
      <c r="F2" s="106"/>
      <c r="G2" s="107" t="s">
        <v>5</v>
      </c>
      <c r="H2" s="108"/>
      <c r="I2" s="108"/>
      <c r="J2" s="109"/>
      <c r="K2" s="107" t="s">
        <v>6</v>
      </c>
      <c r="L2" s="108"/>
      <c r="M2" s="108"/>
      <c r="N2" s="109"/>
      <c r="O2" s="107" t="s">
        <v>7</v>
      </c>
      <c r="P2" s="108"/>
      <c r="Q2" s="108"/>
      <c r="R2" s="109"/>
      <c r="S2" s="107" t="s">
        <v>8</v>
      </c>
      <c r="T2" s="108"/>
      <c r="U2" s="108"/>
      <c r="V2" s="109"/>
      <c r="W2" s="107" t="s">
        <v>9</v>
      </c>
      <c r="X2" s="108"/>
      <c r="Y2" s="108"/>
      <c r="Z2" s="109"/>
      <c r="AA2" s="107" t="s">
        <v>10</v>
      </c>
      <c r="AB2" s="108"/>
      <c r="AC2" s="108"/>
      <c r="AD2" s="109"/>
      <c r="AE2" s="110" t="s">
        <v>17</v>
      </c>
      <c r="AF2" s="110"/>
      <c r="AG2" s="110" t="s">
        <v>18</v>
      </c>
      <c r="AH2" s="110"/>
      <c r="AI2" s="110" t="s">
        <v>19</v>
      </c>
      <c r="AJ2" s="110"/>
      <c r="AK2" s="93" t="s">
        <v>77</v>
      </c>
      <c r="AL2" s="94"/>
      <c r="AM2" s="94"/>
      <c r="AN2" s="95"/>
    </row>
    <row r="3" spans="1:40" ht="180" customHeight="1">
      <c r="A3" s="102"/>
      <c r="B3" s="105"/>
      <c r="C3" s="40" t="s">
        <v>15</v>
      </c>
      <c r="D3" s="33" t="s">
        <v>16</v>
      </c>
      <c r="E3" s="33" t="s">
        <v>13</v>
      </c>
      <c r="F3" s="33" t="s">
        <v>14</v>
      </c>
      <c r="G3" s="40" t="s">
        <v>15</v>
      </c>
      <c r="H3" s="33" t="s">
        <v>16</v>
      </c>
      <c r="I3" s="33" t="s">
        <v>13</v>
      </c>
      <c r="J3" s="33" t="s">
        <v>14</v>
      </c>
      <c r="K3" s="40" t="s">
        <v>15</v>
      </c>
      <c r="L3" s="33" t="s">
        <v>16</v>
      </c>
      <c r="M3" s="33" t="s">
        <v>13</v>
      </c>
      <c r="N3" s="33" t="s">
        <v>14</v>
      </c>
      <c r="O3" s="40" t="s">
        <v>15</v>
      </c>
      <c r="P3" s="33" t="s">
        <v>16</v>
      </c>
      <c r="Q3" s="33" t="s">
        <v>13</v>
      </c>
      <c r="R3" s="33" t="s">
        <v>14</v>
      </c>
      <c r="S3" s="40" t="s">
        <v>15</v>
      </c>
      <c r="T3" s="33" t="s">
        <v>16</v>
      </c>
      <c r="U3" s="33" t="s">
        <v>13</v>
      </c>
      <c r="V3" s="33" t="s">
        <v>14</v>
      </c>
      <c r="W3" s="40" t="s">
        <v>15</v>
      </c>
      <c r="X3" s="33" t="s">
        <v>16</v>
      </c>
      <c r="Y3" s="33" t="s">
        <v>13</v>
      </c>
      <c r="Z3" s="33" t="s">
        <v>14</v>
      </c>
      <c r="AA3" s="40" t="s">
        <v>15</v>
      </c>
      <c r="AB3" s="33" t="s">
        <v>16</v>
      </c>
      <c r="AC3" s="33" t="s">
        <v>13</v>
      </c>
      <c r="AD3" s="33" t="s">
        <v>14</v>
      </c>
      <c r="AE3" s="41" t="s">
        <v>20</v>
      </c>
      <c r="AF3" s="41" t="s">
        <v>12</v>
      </c>
      <c r="AG3" s="41" t="s">
        <v>20</v>
      </c>
      <c r="AH3" s="41" t="s">
        <v>12</v>
      </c>
      <c r="AI3" s="41" t="s">
        <v>20</v>
      </c>
      <c r="AJ3" s="41" t="s">
        <v>12</v>
      </c>
      <c r="AK3" s="30" t="s">
        <v>76</v>
      </c>
      <c r="AL3" s="31" t="s">
        <v>73</v>
      </c>
      <c r="AM3" s="31" t="s">
        <v>74</v>
      </c>
      <c r="AN3" s="31" t="s">
        <v>75</v>
      </c>
    </row>
    <row r="4" spans="1:40">
      <c r="A4" s="44" t="s">
        <v>1</v>
      </c>
      <c r="B4" s="68">
        <v>11</v>
      </c>
      <c r="C4" s="63">
        <v>150</v>
      </c>
      <c r="D4" s="67">
        <v>34</v>
      </c>
      <c r="E4" s="67">
        <v>6</v>
      </c>
      <c r="F4" s="67">
        <v>6</v>
      </c>
      <c r="G4" s="67">
        <v>188</v>
      </c>
      <c r="H4" s="67">
        <v>66</v>
      </c>
      <c r="I4" s="67">
        <v>2</v>
      </c>
      <c r="J4" s="67">
        <v>9</v>
      </c>
      <c r="K4" s="67">
        <v>172</v>
      </c>
      <c r="L4" s="67">
        <v>69</v>
      </c>
      <c r="M4" s="67">
        <v>7</v>
      </c>
      <c r="N4" s="67">
        <v>6</v>
      </c>
      <c r="O4" s="63">
        <v>184</v>
      </c>
      <c r="P4" s="63">
        <v>34</v>
      </c>
      <c r="Q4" s="63">
        <v>3</v>
      </c>
      <c r="R4" s="63">
        <v>8</v>
      </c>
      <c r="S4" s="63">
        <v>196</v>
      </c>
      <c r="T4" s="63">
        <v>64</v>
      </c>
      <c r="U4" s="63">
        <v>8</v>
      </c>
      <c r="V4" s="63">
        <v>11</v>
      </c>
      <c r="W4" s="63">
        <v>62</v>
      </c>
      <c r="X4" s="63">
        <v>16</v>
      </c>
      <c r="Y4" s="63">
        <v>2</v>
      </c>
      <c r="Z4" s="63">
        <v>2</v>
      </c>
      <c r="AA4" s="63">
        <v>46</v>
      </c>
      <c r="AB4" s="63">
        <v>4</v>
      </c>
      <c r="AC4" s="63">
        <v>0</v>
      </c>
      <c r="AD4" s="63">
        <v>1</v>
      </c>
      <c r="AE4" s="63">
        <v>61</v>
      </c>
      <c r="AF4" s="63">
        <v>0</v>
      </c>
      <c r="AG4" s="63">
        <v>61</v>
      </c>
      <c r="AH4" s="63">
        <v>0</v>
      </c>
      <c r="AI4" s="63">
        <v>65</v>
      </c>
      <c r="AJ4" s="63">
        <v>0</v>
      </c>
      <c r="AK4" s="49">
        <f t="shared" ref="AK4" si="0">SUM(D4+H4+L4+P4+T4+X4+AB4)</f>
        <v>287</v>
      </c>
      <c r="AL4" s="49">
        <f t="shared" ref="AL4" si="1">C4+G4+K4+O4+S4+W4+AA4</f>
        <v>998</v>
      </c>
      <c r="AM4" s="43">
        <f t="shared" ref="AM4" si="2">E4+I4+M4+Q4+U4+Y4+AC4</f>
        <v>28</v>
      </c>
      <c r="AN4" s="43">
        <f t="shared" ref="AN4" si="3">SUM(F4+J4+N4+R4+V4+Z4+AD4)</f>
        <v>43</v>
      </c>
    </row>
    <row r="5" spans="1:40" ht="15" customHeight="1"/>
    <row r="6" spans="1:40" ht="15" customHeight="1"/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N6"/>
  <sheetViews>
    <sheetView zoomScale="90" zoomScaleNormal="90" workbookViewId="0">
      <selection activeCell="AN4" sqref="AN4"/>
    </sheetView>
  </sheetViews>
  <sheetFormatPr defaultRowHeight="15"/>
  <cols>
    <col min="1" max="1" width="13.5703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37"/>
      <c r="T1" s="37"/>
      <c r="U1" s="37"/>
      <c r="V1" s="38"/>
      <c r="W1" s="38"/>
      <c r="X1" s="38"/>
      <c r="Y1" s="38"/>
      <c r="Z1" s="38"/>
      <c r="AA1" s="38"/>
      <c r="AB1" s="38"/>
      <c r="AC1" s="38"/>
      <c r="AD1" s="38"/>
      <c r="AE1" s="37"/>
      <c r="AF1" s="37"/>
      <c r="AG1" s="37"/>
      <c r="AH1" s="37"/>
      <c r="AI1" s="37"/>
      <c r="AJ1" s="37"/>
      <c r="AK1" s="26"/>
      <c r="AL1" s="26"/>
      <c r="AM1" s="26"/>
      <c r="AN1" s="26"/>
    </row>
    <row r="2" spans="1:40" ht="15" customHeight="1">
      <c r="A2" s="101" t="s">
        <v>0</v>
      </c>
      <c r="B2" s="105" t="s">
        <v>2</v>
      </c>
      <c r="C2" s="39"/>
      <c r="D2" s="106" t="s">
        <v>4</v>
      </c>
      <c r="E2" s="106"/>
      <c r="F2" s="106"/>
      <c r="G2" s="107" t="s">
        <v>5</v>
      </c>
      <c r="H2" s="108"/>
      <c r="I2" s="108"/>
      <c r="J2" s="109"/>
      <c r="K2" s="107" t="s">
        <v>6</v>
      </c>
      <c r="L2" s="108"/>
      <c r="M2" s="108"/>
      <c r="N2" s="109"/>
      <c r="O2" s="107" t="s">
        <v>7</v>
      </c>
      <c r="P2" s="108"/>
      <c r="Q2" s="108"/>
      <c r="R2" s="109"/>
      <c r="S2" s="107" t="s">
        <v>8</v>
      </c>
      <c r="T2" s="108"/>
      <c r="U2" s="108"/>
      <c r="V2" s="109"/>
      <c r="W2" s="107" t="s">
        <v>9</v>
      </c>
      <c r="X2" s="108"/>
      <c r="Y2" s="108"/>
      <c r="Z2" s="109"/>
      <c r="AA2" s="107" t="s">
        <v>10</v>
      </c>
      <c r="AB2" s="108"/>
      <c r="AC2" s="108"/>
      <c r="AD2" s="109"/>
      <c r="AE2" s="110" t="s">
        <v>17</v>
      </c>
      <c r="AF2" s="110"/>
      <c r="AG2" s="110" t="s">
        <v>18</v>
      </c>
      <c r="AH2" s="110"/>
      <c r="AI2" s="110" t="s">
        <v>19</v>
      </c>
      <c r="AJ2" s="110"/>
      <c r="AK2" s="93" t="s">
        <v>77</v>
      </c>
      <c r="AL2" s="94"/>
      <c r="AM2" s="94"/>
      <c r="AN2" s="95"/>
    </row>
    <row r="3" spans="1:40" ht="180" customHeight="1">
      <c r="A3" s="102"/>
      <c r="B3" s="105"/>
      <c r="C3" s="40" t="s">
        <v>15</v>
      </c>
      <c r="D3" s="33" t="s">
        <v>16</v>
      </c>
      <c r="E3" s="33" t="s">
        <v>13</v>
      </c>
      <c r="F3" s="33" t="s">
        <v>14</v>
      </c>
      <c r="G3" s="40" t="s">
        <v>15</v>
      </c>
      <c r="H3" s="33" t="s">
        <v>16</v>
      </c>
      <c r="I3" s="33" t="s">
        <v>13</v>
      </c>
      <c r="J3" s="33" t="s">
        <v>14</v>
      </c>
      <c r="K3" s="40" t="s">
        <v>15</v>
      </c>
      <c r="L3" s="33" t="s">
        <v>16</v>
      </c>
      <c r="M3" s="33" t="s">
        <v>13</v>
      </c>
      <c r="N3" s="33" t="s">
        <v>14</v>
      </c>
      <c r="O3" s="40" t="s">
        <v>15</v>
      </c>
      <c r="P3" s="33" t="s">
        <v>16</v>
      </c>
      <c r="Q3" s="33" t="s">
        <v>13</v>
      </c>
      <c r="R3" s="33" t="s">
        <v>14</v>
      </c>
      <c r="S3" s="40" t="s">
        <v>15</v>
      </c>
      <c r="T3" s="33" t="s">
        <v>16</v>
      </c>
      <c r="U3" s="33" t="s">
        <v>13</v>
      </c>
      <c r="V3" s="33" t="s">
        <v>14</v>
      </c>
      <c r="W3" s="40" t="s">
        <v>15</v>
      </c>
      <c r="X3" s="33" t="s">
        <v>16</v>
      </c>
      <c r="Y3" s="33" t="s">
        <v>13</v>
      </c>
      <c r="Z3" s="33" t="s">
        <v>14</v>
      </c>
      <c r="AA3" s="40" t="s">
        <v>15</v>
      </c>
      <c r="AB3" s="33" t="s">
        <v>16</v>
      </c>
      <c r="AC3" s="33" t="s">
        <v>13</v>
      </c>
      <c r="AD3" s="33" t="s">
        <v>14</v>
      </c>
      <c r="AE3" s="41" t="s">
        <v>20</v>
      </c>
      <c r="AF3" s="41" t="s">
        <v>12</v>
      </c>
      <c r="AG3" s="41" t="s">
        <v>20</v>
      </c>
      <c r="AH3" s="41" t="s">
        <v>12</v>
      </c>
      <c r="AI3" s="41" t="s">
        <v>20</v>
      </c>
      <c r="AJ3" s="41" t="s">
        <v>12</v>
      </c>
      <c r="AK3" s="30" t="s">
        <v>76</v>
      </c>
      <c r="AL3" s="31" t="s">
        <v>73</v>
      </c>
      <c r="AM3" s="31" t="s">
        <v>74</v>
      </c>
      <c r="AN3" s="31" t="s">
        <v>75</v>
      </c>
    </row>
    <row r="4" spans="1:40">
      <c r="A4" s="44" t="s">
        <v>1</v>
      </c>
      <c r="B4" s="68">
        <v>11</v>
      </c>
      <c r="C4" s="63">
        <v>150</v>
      </c>
      <c r="D4" s="67">
        <v>31</v>
      </c>
      <c r="E4" s="67">
        <v>9</v>
      </c>
      <c r="F4" s="67">
        <v>0</v>
      </c>
      <c r="G4" s="67">
        <v>188</v>
      </c>
      <c r="H4" s="67">
        <v>40</v>
      </c>
      <c r="I4" s="67">
        <v>4</v>
      </c>
      <c r="J4" s="67">
        <v>3</v>
      </c>
      <c r="K4" s="67">
        <v>172</v>
      </c>
      <c r="L4" s="67">
        <v>53</v>
      </c>
      <c r="M4" s="67">
        <v>3</v>
      </c>
      <c r="N4" s="67">
        <v>1</v>
      </c>
      <c r="O4" s="63">
        <v>184</v>
      </c>
      <c r="P4" s="63">
        <v>34</v>
      </c>
      <c r="Q4" s="63">
        <v>5</v>
      </c>
      <c r="R4" s="63">
        <v>4</v>
      </c>
      <c r="S4" s="63">
        <v>196</v>
      </c>
      <c r="T4" s="63">
        <v>34</v>
      </c>
      <c r="U4" s="63">
        <v>21</v>
      </c>
      <c r="V4" s="63">
        <v>2</v>
      </c>
      <c r="W4" s="63">
        <v>62</v>
      </c>
      <c r="X4" s="63">
        <v>17</v>
      </c>
      <c r="Y4" s="63">
        <v>7</v>
      </c>
      <c r="Z4" s="63">
        <v>1</v>
      </c>
      <c r="AA4" s="63">
        <v>46</v>
      </c>
      <c r="AB4" s="63">
        <v>10</v>
      </c>
      <c r="AC4" s="63">
        <v>2</v>
      </c>
      <c r="AD4" s="63">
        <v>2</v>
      </c>
      <c r="AE4" s="63">
        <v>39</v>
      </c>
      <c r="AF4" s="63">
        <v>10</v>
      </c>
      <c r="AG4" s="63">
        <v>40</v>
      </c>
      <c r="AH4" s="63">
        <v>10</v>
      </c>
      <c r="AI4" s="63">
        <v>42</v>
      </c>
      <c r="AJ4" s="63">
        <v>3</v>
      </c>
      <c r="AK4" s="49">
        <f t="shared" ref="AK4" si="0">SUM(D4+H4+L4+P4+T4+X4+AB4)</f>
        <v>219</v>
      </c>
      <c r="AL4" s="49">
        <f t="shared" ref="AL4" si="1">C4+G4+K4+O4+S4+W4+AA4</f>
        <v>998</v>
      </c>
      <c r="AM4" s="43">
        <f t="shared" ref="AM4" si="2">E4+I4+M4+Q4+U4+Y4+AC4</f>
        <v>51</v>
      </c>
      <c r="AN4" s="43">
        <f t="shared" ref="AN4" si="3">SUM(F4+J4+N4+R4+V4+Z4+AD4)</f>
        <v>13</v>
      </c>
    </row>
    <row r="5" spans="1:40" ht="15" customHeight="1"/>
    <row r="6" spans="1:40" ht="15" customHeight="1"/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N7"/>
  <sheetViews>
    <sheetView topLeftCell="I1" zoomScale="85" zoomScaleNormal="85" workbookViewId="0">
      <selection activeCell="AO4" sqref="AO4"/>
    </sheetView>
  </sheetViews>
  <sheetFormatPr defaultRowHeight="15"/>
  <cols>
    <col min="1" max="1" width="13.5703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37"/>
      <c r="T1" s="37"/>
      <c r="U1" s="37"/>
      <c r="V1" s="38"/>
      <c r="W1" s="38"/>
      <c r="X1" s="38"/>
      <c r="Y1" s="38"/>
      <c r="Z1" s="38"/>
      <c r="AA1" s="38"/>
      <c r="AB1" s="38"/>
      <c r="AC1" s="38"/>
      <c r="AD1" s="38"/>
      <c r="AE1" s="37"/>
      <c r="AF1" s="37"/>
      <c r="AG1" s="37"/>
      <c r="AH1" s="37"/>
      <c r="AI1" s="37"/>
      <c r="AJ1" s="37"/>
      <c r="AK1" s="26"/>
      <c r="AL1" s="26"/>
      <c r="AM1" s="26"/>
      <c r="AN1" s="26"/>
    </row>
    <row r="2" spans="1:40" ht="15" customHeight="1">
      <c r="A2" s="101" t="s">
        <v>0</v>
      </c>
      <c r="B2" s="105" t="s">
        <v>2</v>
      </c>
      <c r="C2" s="39"/>
      <c r="D2" s="106" t="s">
        <v>4</v>
      </c>
      <c r="E2" s="106"/>
      <c r="F2" s="106"/>
      <c r="G2" s="107" t="s">
        <v>5</v>
      </c>
      <c r="H2" s="108"/>
      <c r="I2" s="108"/>
      <c r="J2" s="109"/>
      <c r="K2" s="107" t="s">
        <v>6</v>
      </c>
      <c r="L2" s="108"/>
      <c r="M2" s="108"/>
      <c r="N2" s="109"/>
      <c r="O2" s="107" t="s">
        <v>7</v>
      </c>
      <c r="P2" s="108"/>
      <c r="Q2" s="108"/>
      <c r="R2" s="109"/>
      <c r="S2" s="107" t="s">
        <v>8</v>
      </c>
      <c r="T2" s="108"/>
      <c r="U2" s="108"/>
      <c r="V2" s="109"/>
      <c r="W2" s="107" t="s">
        <v>9</v>
      </c>
      <c r="X2" s="108"/>
      <c r="Y2" s="108"/>
      <c r="Z2" s="109"/>
      <c r="AA2" s="107" t="s">
        <v>10</v>
      </c>
      <c r="AB2" s="108"/>
      <c r="AC2" s="108"/>
      <c r="AD2" s="109"/>
      <c r="AE2" s="110" t="s">
        <v>17</v>
      </c>
      <c r="AF2" s="110"/>
      <c r="AG2" s="110" t="s">
        <v>18</v>
      </c>
      <c r="AH2" s="110"/>
      <c r="AI2" s="110" t="s">
        <v>19</v>
      </c>
      <c r="AJ2" s="110"/>
      <c r="AK2" s="93" t="s">
        <v>77</v>
      </c>
      <c r="AL2" s="94"/>
      <c r="AM2" s="94"/>
      <c r="AN2" s="95"/>
    </row>
    <row r="3" spans="1:40" ht="180" customHeight="1">
      <c r="A3" s="102"/>
      <c r="B3" s="105"/>
      <c r="C3" s="40" t="s">
        <v>15</v>
      </c>
      <c r="D3" s="33" t="s">
        <v>16</v>
      </c>
      <c r="E3" s="33" t="s">
        <v>13</v>
      </c>
      <c r="F3" s="33" t="s">
        <v>14</v>
      </c>
      <c r="G3" s="40" t="s">
        <v>15</v>
      </c>
      <c r="H3" s="33" t="s">
        <v>16</v>
      </c>
      <c r="I3" s="33" t="s">
        <v>13</v>
      </c>
      <c r="J3" s="33" t="s">
        <v>14</v>
      </c>
      <c r="K3" s="40" t="s">
        <v>15</v>
      </c>
      <c r="L3" s="33" t="s">
        <v>16</v>
      </c>
      <c r="M3" s="33" t="s">
        <v>13</v>
      </c>
      <c r="N3" s="33" t="s">
        <v>14</v>
      </c>
      <c r="O3" s="40" t="s">
        <v>15</v>
      </c>
      <c r="P3" s="33" t="s">
        <v>16</v>
      </c>
      <c r="Q3" s="33" t="s">
        <v>13</v>
      </c>
      <c r="R3" s="33" t="s">
        <v>14</v>
      </c>
      <c r="S3" s="40" t="s">
        <v>15</v>
      </c>
      <c r="T3" s="33" t="s">
        <v>16</v>
      </c>
      <c r="U3" s="33" t="s">
        <v>13</v>
      </c>
      <c r="V3" s="33" t="s">
        <v>14</v>
      </c>
      <c r="W3" s="40" t="s">
        <v>15</v>
      </c>
      <c r="X3" s="33" t="s">
        <v>16</v>
      </c>
      <c r="Y3" s="33" t="s">
        <v>13</v>
      </c>
      <c r="Z3" s="33" t="s">
        <v>14</v>
      </c>
      <c r="AA3" s="40" t="s">
        <v>15</v>
      </c>
      <c r="AB3" s="33" t="s">
        <v>16</v>
      </c>
      <c r="AC3" s="33" t="s">
        <v>13</v>
      </c>
      <c r="AD3" s="33" t="s">
        <v>14</v>
      </c>
      <c r="AE3" s="41" t="s">
        <v>20</v>
      </c>
      <c r="AF3" s="41" t="s">
        <v>12</v>
      </c>
      <c r="AG3" s="41" t="s">
        <v>20</v>
      </c>
      <c r="AH3" s="41" t="s">
        <v>12</v>
      </c>
      <c r="AI3" s="41" t="s">
        <v>20</v>
      </c>
      <c r="AJ3" s="41" t="s">
        <v>12</v>
      </c>
      <c r="AK3" s="30" t="s">
        <v>76</v>
      </c>
      <c r="AL3" s="31" t="s">
        <v>73</v>
      </c>
      <c r="AM3" s="31" t="s">
        <v>74</v>
      </c>
      <c r="AN3" s="31" t="s">
        <v>75</v>
      </c>
    </row>
    <row r="4" spans="1:40">
      <c r="A4" s="44" t="s">
        <v>1</v>
      </c>
      <c r="B4" s="68">
        <v>11</v>
      </c>
      <c r="C4" s="63">
        <v>150</v>
      </c>
      <c r="D4" s="67">
        <v>33</v>
      </c>
      <c r="E4" s="67">
        <v>1</v>
      </c>
      <c r="F4" s="67">
        <v>8</v>
      </c>
      <c r="G4" s="67">
        <v>188</v>
      </c>
      <c r="H4" s="67">
        <v>59</v>
      </c>
      <c r="I4" s="67">
        <v>4</v>
      </c>
      <c r="J4" s="67">
        <v>7</v>
      </c>
      <c r="K4" s="67">
        <v>172</v>
      </c>
      <c r="L4" s="67">
        <v>65</v>
      </c>
      <c r="M4" s="67">
        <v>6</v>
      </c>
      <c r="N4" s="67">
        <v>6</v>
      </c>
      <c r="O4" s="63">
        <v>184</v>
      </c>
      <c r="P4" s="63">
        <v>34</v>
      </c>
      <c r="Q4" s="63">
        <v>5</v>
      </c>
      <c r="R4" s="63">
        <v>6</v>
      </c>
      <c r="S4" s="63">
        <v>196</v>
      </c>
      <c r="T4" s="63">
        <v>40</v>
      </c>
      <c r="U4" s="63">
        <v>0</v>
      </c>
      <c r="V4" s="63">
        <v>9</v>
      </c>
      <c r="W4" s="63">
        <v>62</v>
      </c>
      <c r="X4" s="63">
        <v>14</v>
      </c>
      <c r="Y4" s="63">
        <v>0</v>
      </c>
      <c r="Z4" s="63">
        <v>0</v>
      </c>
      <c r="AA4" s="63">
        <v>46</v>
      </c>
      <c r="AB4" s="63">
        <v>4</v>
      </c>
      <c r="AC4" s="63">
        <v>1</v>
      </c>
      <c r="AD4" s="63">
        <v>0</v>
      </c>
      <c r="AE4" s="63">
        <v>40</v>
      </c>
      <c r="AF4" s="63">
        <v>0</v>
      </c>
      <c r="AG4" s="63">
        <v>100</v>
      </c>
      <c r="AH4" s="63">
        <v>0</v>
      </c>
      <c r="AI4" s="63">
        <v>100</v>
      </c>
      <c r="AJ4" s="63">
        <v>0</v>
      </c>
      <c r="AK4" s="49">
        <f t="shared" ref="AK4" si="0">SUM(D4+H4+L4+P4+T4+X4+AB4)</f>
        <v>249</v>
      </c>
      <c r="AL4" s="49">
        <f t="shared" ref="AL4" si="1">C4+G4+K4+O4+S4+W4+AA4</f>
        <v>998</v>
      </c>
      <c r="AM4" s="43">
        <f t="shared" ref="AM4" si="2">E4+I4+M4+Q4+U4+Y4+AC4</f>
        <v>17</v>
      </c>
      <c r="AN4" s="43">
        <f t="shared" ref="AN4" si="3">SUM(F4+J4+N4+R4+V4+Z4+AD4)</f>
        <v>36</v>
      </c>
    </row>
    <row r="5" spans="1:40" ht="15" customHeight="1"/>
    <row r="6" spans="1:40" ht="15" customHeight="1"/>
    <row r="7" spans="1:40" ht="15" customHeight="1"/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N7"/>
  <sheetViews>
    <sheetView topLeftCell="H1" zoomScale="85" zoomScaleNormal="85" workbookViewId="0">
      <selection activeCell="AN4" sqref="AN4"/>
    </sheetView>
  </sheetViews>
  <sheetFormatPr defaultRowHeight="15"/>
  <cols>
    <col min="1" max="1" width="13.5703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37"/>
      <c r="T1" s="37"/>
      <c r="U1" s="37"/>
      <c r="V1" s="38"/>
      <c r="W1" s="38"/>
      <c r="X1" s="38"/>
      <c r="Y1" s="38"/>
      <c r="Z1" s="38"/>
      <c r="AA1" s="38"/>
      <c r="AB1" s="38"/>
      <c r="AC1" s="38"/>
      <c r="AD1" s="38"/>
      <c r="AE1" s="37"/>
      <c r="AF1" s="37"/>
      <c r="AG1" s="37"/>
      <c r="AH1" s="37"/>
      <c r="AI1" s="37"/>
      <c r="AJ1" s="37"/>
      <c r="AK1" s="26"/>
      <c r="AL1" s="26"/>
      <c r="AM1" s="26"/>
      <c r="AN1" s="26"/>
    </row>
    <row r="2" spans="1:40" ht="15" customHeight="1">
      <c r="A2" s="101" t="s">
        <v>0</v>
      </c>
      <c r="B2" s="105" t="s">
        <v>2</v>
      </c>
      <c r="C2" s="39"/>
      <c r="D2" s="106" t="s">
        <v>4</v>
      </c>
      <c r="E2" s="106"/>
      <c r="F2" s="106"/>
      <c r="G2" s="107" t="s">
        <v>5</v>
      </c>
      <c r="H2" s="108"/>
      <c r="I2" s="108"/>
      <c r="J2" s="109"/>
      <c r="K2" s="107" t="s">
        <v>6</v>
      </c>
      <c r="L2" s="108"/>
      <c r="M2" s="108"/>
      <c r="N2" s="109"/>
      <c r="O2" s="107" t="s">
        <v>7</v>
      </c>
      <c r="P2" s="108"/>
      <c r="Q2" s="108"/>
      <c r="R2" s="109"/>
      <c r="S2" s="107" t="s">
        <v>8</v>
      </c>
      <c r="T2" s="108"/>
      <c r="U2" s="108"/>
      <c r="V2" s="109"/>
      <c r="W2" s="107" t="s">
        <v>9</v>
      </c>
      <c r="X2" s="108"/>
      <c r="Y2" s="108"/>
      <c r="Z2" s="109"/>
      <c r="AA2" s="107" t="s">
        <v>10</v>
      </c>
      <c r="AB2" s="108"/>
      <c r="AC2" s="108"/>
      <c r="AD2" s="109"/>
      <c r="AE2" s="110" t="s">
        <v>17</v>
      </c>
      <c r="AF2" s="110"/>
      <c r="AG2" s="110" t="s">
        <v>18</v>
      </c>
      <c r="AH2" s="110"/>
      <c r="AI2" s="110" t="s">
        <v>19</v>
      </c>
      <c r="AJ2" s="110"/>
      <c r="AK2" s="93" t="s">
        <v>77</v>
      </c>
      <c r="AL2" s="94"/>
      <c r="AM2" s="94"/>
      <c r="AN2" s="95"/>
    </row>
    <row r="3" spans="1:40" ht="180" customHeight="1">
      <c r="A3" s="102"/>
      <c r="B3" s="105"/>
      <c r="C3" s="40" t="s">
        <v>15</v>
      </c>
      <c r="D3" s="33" t="s">
        <v>16</v>
      </c>
      <c r="E3" s="33" t="s">
        <v>13</v>
      </c>
      <c r="F3" s="33" t="s">
        <v>14</v>
      </c>
      <c r="G3" s="40" t="s">
        <v>15</v>
      </c>
      <c r="H3" s="33" t="s">
        <v>16</v>
      </c>
      <c r="I3" s="33" t="s">
        <v>13</v>
      </c>
      <c r="J3" s="33" t="s">
        <v>14</v>
      </c>
      <c r="K3" s="40" t="s">
        <v>15</v>
      </c>
      <c r="L3" s="33" t="s">
        <v>16</v>
      </c>
      <c r="M3" s="33" t="s">
        <v>13</v>
      </c>
      <c r="N3" s="33" t="s">
        <v>14</v>
      </c>
      <c r="O3" s="40" t="s">
        <v>15</v>
      </c>
      <c r="P3" s="33" t="s">
        <v>16</v>
      </c>
      <c r="Q3" s="33" t="s">
        <v>13</v>
      </c>
      <c r="R3" s="33" t="s">
        <v>14</v>
      </c>
      <c r="S3" s="40" t="s">
        <v>15</v>
      </c>
      <c r="T3" s="33" t="s">
        <v>16</v>
      </c>
      <c r="U3" s="33" t="s">
        <v>13</v>
      </c>
      <c r="V3" s="33" t="s">
        <v>14</v>
      </c>
      <c r="W3" s="40" t="s">
        <v>15</v>
      </c>
      <c r="X3" s="33" t="s">
        <v>16</v>
      </c>
      <c r="Y3" s="33" t="s">
        <v>13</v>
      </c>
      <c r="Z3" s="33" t="s">
        <v>14</v>
      </c>
      <c r="AA3" s="40" t="s">
        <v>15</v>
      </c>
      <c r="AB3" s="33" t="s">
        <v>16</v>
      </c>
      <c r="AC3" s="33" t="s">
        <v>13</v>
      </c>
      <c r="AD3" s="33" t="s">
        <v>14</v>
      </c>
      <c r="AE3" s="41" t="s">
        <v>20</v>
      </c>
      <c r="AF3" s="41" t="s">
        <v>12</v>
      </c>
      <c r="AG3" s="41" t="s">
        <v>20</v>
      </c>
      <c r="AH3" s="41" t="s">
        <v>12</v>
      </c>
      <c r="AI3" s="41" t="s">
        <v>20</v>
      </c>
      <c r="AJ3" s="41" t="s">
        <v>12</v>
      </c>
      <c r="AK3" s="30" t="s">
        <v>76</v>
      </c>
      <c r="AL3" s="31" t="s">
        <v>73</v>
      </c>
      <c r="AM3" s="31" t="s">
        <v>74</v>
      </c>
      <c r="AN3" s="31" t="s">
        <v>75</v>
      </c>
    </row>
    <row r="4" spans="1:40">
      <c r="A4" s="44" t="s">
        <v>1</v>
      </c>
      <c r="B4" s="68">
        <v>11</v>
      </c>
      <c r="C4" s="63">
        <v>150</v>
      </c>
      <c r="D4" s="67">
        <v>32</v>
      </c>
      <c r="E4" s="67">
        <v>1</v>
      </c>
      <c r="F4" s="67">
        <v>19</v>
      </c>
      <c r="G4" s="67">
        <v>188</v>
      </c>
      <c r="H4" s="67">
        <v>47</v>
      </c>
      <c r="I4" s="67">
        <v>1</v>
      </c>
      <c r="J4" s="67">
        <v>17</v>
      </c>
      <c r="K4" s="67">
        <v>172</v>
      </c>
      <c r="L4" s="67">
        <v>47</v>
      </c>
      <c r="M4" s="67">
        <v>2</v>
      </c>
      <c r="N4" s="67">
        <v>14</v>
      </c>
      <c r="O4" s="63">
        <v>184</v>
      </c>
      <c r="P4" s="63">
        <v>33</v>
      </c>
      <c r="Q4" s="63">
        <v>0</v>
      </c>
      <c r="R4" s="63">
        <v>10</v>
      </c>
      <c r="S4" s="63">
        <v>196</v>
      </c>
      <c r="T4" s="63">
        <v>36</v>
      </c>
      <c r="U4" s="63">
        <v>1</v>
      </c>
      <c r="V4" s="63">
        <v>7</v>
      </c>
      <c r="W4" s="63">
        <v>62</v>
      </c>
      <c r="X4" s="63">
        <v>17</v>
      </c>
      <c r="Y4" s="63">
        <v>1</v>
      </c>
      <c r="Z4" s="63">
        <v>2</v>
      </c>
      <c r="AA4" s="63">
        <v>46</v>
      </c>
      <c r="AB4" s="63">
        <v>11</v>
      </c>
      <c r="AC4" s="63">
        <v>1</v>
      </c>
      <c r="AD4" s="63">
        <v>4</v>
      </c>
      <c r="AE4" s="63">
        <v>81</v>
      </c>
      <c r="AF4" s="63">
        <v>0</v>
      </c>
      <c r="AG4" s="63">
        <v>87</v>
      </c>
      <c r="AH4" s="63">
        <v>0</v>
      </c>
      <c r="AI4" s="63">
        <v>103</v>
      </c>
      <c r="AJ4" s="63">
        <v>0</v>
      </c>
      <c r="AK4" s="49">
        <f t="shared" ref="AK4" si="0">SUM(D4+H4+L4+P4+T4+X4+AB4)</f>
        <v>223</v>
      </c>
      <c r="AL4" s="49">
        <f t="shared" ref="AL4" si="1">C4+G4+K4+O4+S4+W4+AA4</f>
        <v>998</v>
      </c>
      <c r="AM4" s="43">
        <f t="shared" ref="AM4" si="2">E4+I4+M4+Q4+U4+Y4+AC4</f>
        <v>7</v>
      </c>
      <c r="AN4" s="43">
        <f t="shared" ref="AN4" si="3">SUM(F4+J4+N4+R4+V4+Z4+AD4)</f>
        <v>73</v>
      </c>
    </row>
    <row r="5" spans="1:40" ht="15" customHeight="1"/>
    <row r="6" spans="1:40" ht="15" customHeight="1"/>
    <row r="7" spans="1:40" ht="15" customHeight="1"/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N6"/>
  <sheetViews>
    <sheetView topLeftCell="G1" zoomScale="80" zoomScaleNormal="80" workbookViewId="0">
      <selection activeCell="AO4" sqref="AO4"/>
    </sheetView>
  </sheetViews>
  <sheetFormatPr defaultRowHeight="15"/>
  <cols>
    <col min="1" max="1" width="13.5703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37"/>
      <c r="T1" s="37"/>
      <c r="U1" s="37"/>
      <c r="V1" s="38"/>
      <c r="W1" s="38"/>
      <c r="X1" s="38"/>
      <c r="Y1" s="38"/>
      <c r="Z1" s="38"/>
      <c r="AA1" s="38"/>
      <c r="AB1" s="38"/>
      <c r="AC1" s="38"/>
      <c r="AD1" s="38"/>
      <c r="AE1" s="37"/>
      <c r="AF1" s="37"/>
      <c r="AG1" s="37"/>
      <c r="AH1" s="37"/>
      <c r="AI1" s="37"/>
      <c r="AJ1" s="37"/>
      <c r="AK1" s="26"/>
      <c r="AL1" s="26"/>
      <c r="AM1" s="26"/>
      <c r="AN1" s="26"/>
    </row>
    <row r="2" spans="1:40" ht="15" customHeight="1">
      <c r="A2" s="101" t="s">
        <v>0</v>
      </c>
      <c r="B2" s="105" t="s">
        <v>2</v>
      </c>
      <c r="C2" s="39"/>
      <c r="D2" s="106" t="s">
        <v>4</v>
      </c>
      <c r="E2" s="106"/>
      <c r="F2" s="106"/>
      <c r="G2" s="107" t="s">
        <v>5</v>
      </c>
      <c r="H2" s="108"/>
      <c r="I2" s="108"/>
      <c r="J2" s="109"/>
      <c r="K2" s="107" t="s">
        <v>6</v>
      </c>
      <c r="L2" s="108"/>
      <c r="M2" s="108"/>
      <c r="N2" s="109"/>
      <c r="O2" s="107" t="s">
        <v>7</v>
      </c>
      <c r="P2" s="108"/>
      <c r="Q2" s="108"/>
      <c r="R2" s="109"/>
      <c r="S2" s="107" t="s">
        <v>8</v>
      </c>
      <c r="T2" s="108"/>
      <c r="U2" s="108"/>
      <c r="V2" s="109"/>
      <c r="W2" s="107" t="s">
        <v>9</v>
      </c>
      <c r="X2" s="108"/>
      <c r="Y2" s="108"/>
      <c r="Z2" s="109"/>
      <c r="AA2" s="107" t="s">
        <v>10</v>
      </c>
      <c r="AB2" s="108"/>
      <c r="AC2" s="108"/>
      <c r="AD2" s="109"/>
      <c r="AE2" s="110" t="s">
        <v>17</v>
      </c>
      <c r="AF2" s="110"/>
      <c r="AG2" s="110" t="s">
        <v>18</v>
      </c>
      <c r="AH2" s="110"/>
      <c r="AI2" s="110" t="s">
        <v>19</v>
      </c>
      <c r="AJ2" s="110"/>
      <c r="AK2" s="93" t="s">
        <v>77</v>
      </c>
      <c r="AL2" s="94"/>
      <c r="AM2" s="94"/>
      <c r="AN2" s="95"/>
    </row>
    <row r="3" spans="1:40" ht="180" customHeight="1">
      <c r="A3" s="102"/>
      <c r="B3" s="105"/>
      <c r="C3" s="40" t="s">
        <v>15</v>
      </c>
      <c r="D3" s="33" t="s">
        <v>16</v>
      </c>
      <c r="E3" s="33" t="s">
        <v>13</v>
      </c>
      <c r="F3" s="33" t="s">
        <v>14</v>
      </c>
      <c r="G3" s="40" t="s">
        <v>15</v>
      </c>
      <c r="H3" s="33" t="s">
        <v>16</v>
      </c>
      <c r="I3" s="33" t="s">
        <v>13</v>
      </c>
      <c r="J3" s="33" t="s">
        <v>14</v>
      </c>
      <c r="K3" s="40" t="s">
        <v>15</v>
      </c>
      <c r="L3" s="33" t="s">
        <v>16</v>
      </c>
      <c r="M3" s="33" t="s">
        <v>13</v>
      </c>
      <c r="N3" s="33" t="s">
        <v>14</v>
      </c>
      <c r="O3" s="40" t="s">
        <v>15</v>
      </c>
      <c r="P3" s="33" t="s">
        <v>16</v>
      </c>
      <c r="Q3" s="33" t="s">
        <v>13</v>
      </c>
      <c r="R3" s="33" t="s">
        <v>14</v>
      </c>
      <c r="S3" s="40" t="s">
        <v>15</v>
      </c>
      <c r="T3" s="33" t="s">
        <v>16</v>
      </c>
      <c r="U3" s="33" t="s">
        <v>13</v>
      </c>
      <c r="V3" s="33" t="s">
        <v>14</v>
      </c>
      <c r="W3" s="40" t="s">
        <v>15</v>
      </c>
      <c r="X3" s="33" t="s">
        <v>16</v>
      </c>
      <c r="Y3" s="33" t="s">
        <v>13</v>
      </c>
      <c r="Z3" s="33" t="s">
        <v>14</v>
      </c>
      <c r="AA3" s="40" t="s">
        <v>15</v>
      </c>
      <c r="AB3" s="33" t="s">
        <v>16</v>
      </c>
      <c r="AC3" s="33" t="s">
        <v>13</v>
      </c>
      <c r="AD3" s="33" t="s">
        <v>14</v>
      </c>
      <c r="AE3" s="41" t="s">
        <v>20</v>
      </c>
      <c r="AF3" s="41" t="s">
        <v>12</v>
      </c>
      <c r="AG3" s="41" t="s">
        <v>20</v>
      </c>
      <c r="AH3" s="41" t="s">
        <v>12</v>
      </c>
      <c r="AI3" s="41" t="s">
        <v>20</v>
      </c>
      <c r="AJ3" s="41" t="s">
        <v>12</v>
      </c>
      <c r="AK3" s="30" t="s">
        <v>76</v>
      </c>
      <c r="AL3" s="31" t="s">
        <v>73</v>
      </c>
      <c r="AM3" s="31" t="s">
        <v>74</v>
      </c>
      <c r="AN3" s="31" t="s">
        <v>75</v>
      </c>
    </row>
    <row r="4" spans="1:40">
      <c r="A4" s="44" t="s">
        <v>1</v>
      </c>
      <c r="B4" s="68">
        <v>11</v>
      </c>
      <c r="C4" s="63">
        <v>150</v>
      </c>
      <c r="D4" s="67">
        <v>9</v>
      </c>
      <c r="E4" s="67">
        <v>1</v>
      </c>
      <c r="F4" s="67">
        <v>3</v>
      </c>
      <c r="G4" s="67">
        <v>188</v>
      </c>
      <c r="H4" s="67">
        <v>26</v>
      </c>
      <c r="I4" s="67">
        <v>0</v>
      </c>
      <c r="J4" s="67">
        <v>4</v>
      </c>
      <c r="K4" s="67">
        <v>172</v>
      </c>
      <c r="L4" s="67">
        <v>47</v>
      </c>
      <c r="M4" s="67">
        <v>1</v>
      </c>
      <c r="N4" s="67">
        <v>7</v>
      </c>
      <c r="O4" s="63">
        <v>184</v>
      </c>
      <c r="P4" s="63">
        <v>43</v>
      </c>
      <c r="Q4" s="63">
        <v>1</v>
      </c>
      <c r="R4" s="63">
        <v>8</v>
      </c>
      <c r="S4" s="63">
        <v>196</v>
      </c>
      <c r="T4" s="63">
        <v>56</v>
      </c>
      <c r="U4" s="63">
        <v>3</v>
      </c>
      <c r="V4" s="63">
        <v>3</v>
      </c>
      <c r="W4" s="63">
        <v>62</v>
      </c>
      <c r="X4" s="63">
        <v>11</v>
      </c>
      <c r="Y4" s="63">
        <v>3</v>
      </c>
      <c r="Z4" s="63">
        <v>3</v>
      </c>
      <c r="AA4" s="63">
        <v>46</v>
      </c>
      <c r="AB4" s="63">
        <v>17</v>
      </c>
      <c r="AC4" s="63">
        <v>1</v>
      </c>
      <c r="AD4" s="63">
        <v>5</v>
      </c>
      <c r="AE4" s="63">
        <v>100</v>
      </c>
      <c r="AF4" s="63">
        <v>0</v>
      </c>
      <c r="AG4" s="63">
        <v>100</v>
      </c>
      <c r="AH4" s="63">
        <v>0</v>
      </c>
      <c r="AI4" s="63">
        <v>100</v>
      </c>
      <c r="AJ4" s="63">
        <v>0</v>
      </c>
      <c r="AK4" s="49">
        <f t="shared" ref="AK4" si="0">SUM(D4+H4+L4+P4+T4+X4+AB4)</f>
        <v>209</v>
      </c>
      <c r="AL4" s="49">
        <f t="shared" ref="AL4" si="1">C4+G4+K4+O4+S4+W4+AA4</f>
        <v>998</v>
      </c>
      <c r="AM4" s="43">
        <f t="shared" ref="AM4" si="2">E4+I4+M4+Q4+U4+Y4+AC4</f>
        <v>10</v>
      </c>
      <c r="AN4" s="43">
        <f t="shared" ref="AN4" si="3">SUM(F4+J4+N4+R4+V4+Z4+AD4)</f>
        <v>33</v>
      </c>
    </row>
    <row r="5" spans="1:40" ht="15" customHeight="1"/>
    <row r="6" spans="1:40" ht="15" customHeight="1"/>
  </sheetData>
  <mergeCells count="14">
    <mergeCell ref="AK2:AN2"/>
    <mergeCell ref="A1:R1"/>
    <mergeCell ref="AI2:AJ2"/>
    <mergeCell ref="S2:V2"/>
    <mergeCell ref="W2:Z2"/>
    <mergeCell ref="AA2:AD2"/>
    <mergeCell ref="AE2:AF2"/>
    <mergeCell ref="AG2:AH2"/>
    <mergeCell ref="O2:R2"/>
    <mergeCell ref="A2:A3"/>
    <mergeCell ref="B2:B3"/>
    <mergeCell ref="D2:F2"/>
    <mergeCell ref="G2:J2"/>
    <mergeCell ref="K2:N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N7"/>
  <sheetViews>
    <sheetView topLeftCell="K1" zoomScale="90" zoomScaleNormal="90" workbookViewId="0">
      <selection activeCell="AN4" sqref="AN4"/>
    </sheetView>
  </sheetViews>
  <sheetFormatPr defaultRowHeight="15"/>
  <cols>
    <col min="1" max="1" width="13.5703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37"/>
      <c r="T1" s="37"/>
      <c r="U1" s="37"/>
      <c r="V1" s="38"/>
      <c r="W1" s="38"/>
      <c r="X1" s="38"/>
      <c r="Y1" s="38"/>
      <c r="Z1" s="38"/>
      <c r="AA1" s="38"/>
      <c r="AB1" s="38"/>
      <c r="AC1" s="38"/>
      <c r="AD1" s="38"/>
      <c r="AE1" s="37"/>
      <c r="AF1" s="37"/>
      <c r="AG1" s="37"/>
      <c r="AH1" s="37"/>
      <c r="AI1" s="37"/>
      <c r="AJ1" s="37"/>
      <c r="AK1" s="26"/>
      <c r="AL1" s="26"/>
      <c r="AM1" s="26"/>
      <c r="AN1" s="26"/>
    </row>
    <row r="2" spans="1:40" ht="15" customHeight="1">
      <c r="A2" s="101" t="s">
        <v>0</v>
      </c>
      <c r="B2" s="105" t="s">
        <v>2</v>
      </c>
      <c r="C2" s="39"/>
      <c r="D2" s="106" t="s">
        <v>4</v>
      </c>
      <c r="E2" s="106"/>
      <c r="F2" s="106"/>
      <c r="G2" s="107" t="s">
        <v>5</v>
      </c>
      <c r="H2" s="108"/>
      <c r="I2" s="108"/>
      <c r="J2" s="109"/>
      <c r="K2" s="107" t="s">
        <v>6</v>
      </c>
      <c r="L2" s="108"/>
      <c r="M2" s="108"/>
      <c r="N2" s="109"/>
      <c r="O2" s="107" t="s">
        <v>7</v>
      </c>
      <c r="P2" s="108"/>
      <c r="Q2" s="108"/>
      <c r="R2" s="109"/>
      <c r="S2" s="107" t="s">
        <v>8</v>
      </c>
      <c r="T2" s="108"/>
      <c r="U2" s="108"/>
      <c r="V2" s="109"/>
      <c r="W2" s="107" t="s">
        <v>9</v>
      </c>
      <c r="X2" s="108"/>
      <c r="Y2" s="108"/>
      <c r="Z2" s="109"/>
      <c r="AA2" s="107" t="s">
        <v>10</v>
      </c>
      <c r="AB2" s="108"/>
      <c r="AC2" s="108"/>
      <c r="AD2" s="109"/>
      <c r="AE2" s="110" t="s">
        <v>17</v>
      </c>
      <c r="AF2" s="110"/>
      <c r="AG2" s="110" t="s">
        <v>18</v>
      </c>
      <c r="AH2" s="110"/>
      <c r="AI2" s="110" t="s">
        <v>19</v>
      </c>
      <c r="AJ2" s="110"/>
      <c r="AK2" s="93" t="s">
        <v>77</v>
      </c>
      <c r="AL2" s="94"/>
      <c r="AM2" s="94"/>
      <c r="AN2" s="95"/>
    </row>
    <row r="3" spans="1:40" ht="180" customHeight="1">
      <c r="A3" s="102"/>
      <c r="B3" s="105"/>
      <c r="C3" s="40" t="s">
        <v>15</v>
      </c>
      <c r="D3" s="33" t="s">
        <v>16</v>
      </c>
      <c r="E3" s="33" t="s">
        <v>13</v>
      </c>
      <c r="F3" s="33" t="s">
        <v>14</v>
      </c>
      <c r="G3" s="40" t="s">
        <v>15</v>
      </c>
      <c r="H3" s="33" t="s">
        <v>16</v>
      </c>
      <c r="I3" s="33" t="s">
        <v>13</v>
      </c>
      <c r="J3" s="33" t="s">
        <v>14</v>
      </c>
      <c r="K3" s="40" t="s">
        <v>15</v>
      </c>
      <c r="L3" s="33" t="s">
        <v>16</v>
      </c>
      <c r="M3" s="33" t="s">
        <v>13</v>
      </c>
      <c r="N3" s="33" t="s">
        <v>14</v>
      </c>
      <c r="O3" s="40" t="s">
        <v>15</v>
      </c>
      <c r="P3" s="33" t="s">
        <v>16</v>
      </c>
      <c r="Q3" s="33" t="s">
        <v>13</v>
      </c>
      <c r="R3" s="33" t="s">
        <v>14</v>
      </c>
      <c r="S3" s="40" t="s">
        <v>15</v>
      </c>
      <c r="T3" s="33" t="s">
        <v>16</v>
      </c>
      <c r="U3" s="33" t="s">
        <v>13</v>
      </c>
      <c r="V3" s="33" t="s">
        <v>14</v>
      </c>
      <c r="W3" s="40" t="s">
        <v>15</v>
      </c>
      <c r="X3" s="33" t="s">
        <v>16</v>
      </c>
      <c r="Y3" s="33" t="s">
        <v>13</v>
      </c>
      <c r="Z3" s="33" t="s">
        <v>14</v>
      </c>
      <c r="AA3" s="40" t="s">
        <v>15</v>
      </c>
      <c r="AB3" s="33" t="s">
        <v>16</v>
      </c>
      <c r="AC3" s="33" t="s">
        <v>13</v>
      </c>
      <c r="AD3" s="33" t="s">
        <v>14</v>
      </c>
      <c r="AE3" s="41" t="s">
        <v>20</v>
      </c>
      <c r="AF3" s="41" t="s">
        <v>12</v>
      </c>
      <c r="AG3" s="41" t="s">
        <v>20</v>
      </c>
      <c r="AH3" s="41" t="s">
        <v>12</v>
      </c>
      <c r="AI3" s="41" t="s">
        <v>20</v>
      </c>
      <c r="AJ3" s="41" t="s">
        <v>12</v>
      </c>
      <c r="AK3" s="30" t="s">
        <v>76</v>
      </c>
      <c r="AL3" s="31" t="s">
        <v>73</v>
      </c>
      <c r="AM3" s="31" t="s">
        <v>74</v>
      </c>
      <c r="AN3" s="31" t="s">
        <v>75</v>
      </c>
    </row>
    <row r="4" spans="1:40">
      <c r="A4" s="44" t="s">
        <v>1</v>
      </c>
      <c r="B4" s="68">
        <v>11</v>
      </c>
      <c r="C4" s="63">
        <v>150</v>
      </c>
      <c r="D4" s="67">
        <v>0</v>
      </c>
      <c r="E4" s="67">
        <v>0</v>
      </c>
      <c r="F4" s="67">
        <v>0</v>
      </c>
      <c r="G4" s="67">
        <v>188</v>
      </c>
      <c r="H4" s="67">
        <v>0</v>
      </c>
      <c r="I4" s="67">
        <v>0</v>
      </c>
      <c r="J4" s="67">
        <v>0</v>
      </c>
      <c r="K4" s="67">
        <v>172</v>
      </c>
      <c r="L4" s="67">
        <v>0</v>
      </c>
      <c r="M4" s="67">
        <v>0</v>
      </c>
      <c r="N4" s="67">
        <v>0</v>
      </c>
      <c r="O4" s="63">
        <v>184</v>
      </c>
      <c r="P4" s="63">
        <v>0</v>
      </c>
      <c r="Q4" s="63">
        <v>0</v>
      </c>
      <c r="R4" s="63">
        <v>0</v>
      </c>
      <c r="S4" s="63">
        <v>196</v>
      </c>
      <c r="T4" s="63">
        <v>0</v>
      </c>
      <c r="U4" s="63">
        <v>0</v>
      </c>
      <c r="V4" s="63">
        <v>0</v>
      </c>
      <c r="W4" s="63">
        <v>62</v>
      </c>
      <c r="X4" s="63">
        <v>6</v>
      </c>
      <c r="Y4" s="63">
        <v>0</v>
      </c>
      <c r="Z4" s="63">
        <v>1</v>
      </c>
      <c r="AA4" s="63">
        <v>46</v>
      </c>
      <c r="AB4" s="63">
        <v>4</v>
      </c>
      <c r="AC4" s="63">
        <v>0</v>
      </c>
      <c r="AD4" s="63">
        <v>2</v>
      </c>
      <c r="AE4" s="63">
        <v>60</v>
      </c>
      <c r="AF4" s="63">
        <v>0</v>
      </c>
      <c r="AG4" s="63">
        <v>60</v>
      </c>
      <c r="AH4" s="63">
        <v>0</v>
      </c>
      <c r="AI4" s="63">
        <v>60</v>
      </c>
      <c r="AJ4" s="63">
        <v>0</v>
      </c>
      <c r="AK4" s="49">
        <f t="shared" ref="AK4" si="0">SUM(D4+H4+L4+P4+T4+X4+AB4)</f>
        <v>10</v>
      </c>
      <c r="AL4" s="49">
        <f t="shared" ref="AL4" si="1">C4+G4+K4+O4+S4+W4+AA4</f>
        <v>998</v>
      </c>
      <c r="AM4" s="43">
        <f t="shared" ref="AM4" si="2">E4+I4+M4+Q4+U4+Y4+AC4</f>
        <v>0</v>
      </c>
      <c r="AN4" s="43">
        <f t="shared" ref="AN4" si="3">SUM(F4+J4+N4+R4+V4+Z4+AD4)</f>
        <v>3</v>
      </c>
    </row>
    <row r="5" spans="1:40" ht="15" customHeight="1"/>
    <row r="6" spans="1:40" ht="15" customHeight="1"/>
    <row r="7" spans="1:40" ht="15" customHeight="1"/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  <ignoredErrors>
    <ignoredError sqref="B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R5"/>
  <sheetViews>
    <sheetView topLeftCell="Z1" zoomScaleNormal="100" workbookViewId="0">
      <selection activeCell="AR4" sqref="AR4"/>
    </sheetView>
  </sheetViews>
  <sheetFormatPr defaultRowHeight="15"/>
  <cols>
    <col min="1" max="1" width="17.140625" customWidth="1"/>
    <col min="35" max="35" width="10.42578125" customWidth="1"/>
    <col min="36" max="36" width="13" customWidth="1"/>
    <col min="37" max="37" width="10.42578125" customWidth="1"/>
    <col min="38" max="38" width="13" customWidth="1"/>
    <col min="39" max="39" width="10.42578125" customWidth="1"/>
    <col min="40" max="40" width="13" customWidth="1"/>
    <col min="44" max="44" width="7.140625" customWidth="1"/>
  </cols>
  <sheetData>
    <row r="1" spans="1:44" ht="39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36"/>
      <c r="T1" s="37"/>
      <c r="U1" s="37"/>
      <c r="V1" s="37"/>
      <c r="W1" s="37"/>
      <c r="X1" s="37"/>
      <c r="Y1" s="37"/>
      <c r="Z1" s="38"/>
      <c r="AA1" s="38"/>
      <c r="AB1" s="38"/>
      <c r="AC1" s="38"/>
      <c r="AD1" s="38"/>
      <c r="AE1" s="38"/>
      <c r="AF1" s="38"/>
      <c r="AG1" s="38"/>
      <c r="AH1" s="38"/>
      <c r="AI1" s="37"/>
      <c r="AJ1" s="37"/>
      <c r="AK1" s="37"/>
      <c r="AL1" s="37"/>
      <c r="AM1" s="37"/>
      <c r="AN1" s="37"/>
      <c r="AO1" s="26"/>
      <c r="AP1" s="26"/>
      <c r="AQ1" s="26"/>
      <c r="AR1" s="26"/>
    </row>
    <row r="2" spans="1:44" ht="15" customHeight="1">
      <c r="A2" s="101" t="s">
        <v>0</v>
      </c>
      <c r="B2" s="105" t="s">
        <v>2</v>
      </c>
      <c r="C2" s="27"/>
      <c r="D2" s="106" t="s">
        <v>3</v>
      </c>
      <c r="E2" s="106"/>
      <c r="F2" s="106"/>
      <c r="G2" s="39"/>
      <c r="H2" s="106" t="s">
        <v>4</v>
      </c>
      <c r="I2" s="106"/>
      <c r="J2" s="106"/>
      <c r="K2" s="107" t="s">
        <v>5</v>
      </c>
      <c r="L2" s="108"/>
      <c r="M2" s="108"/>
      <c r="N2" s="109"/>
      <c r="O2" s="107" t="s">
        <v>6</v>
      </c>
      <c r="P2" s="108"/>
      <c r="Q2" s="108"/>
      <c r="R2" s="109"/>
      <c r="S2" s="107" t="s">
        <v>7</v>
      </c>
      <c r="T2" s="108"/>
      <c r="U2" s="108"/>
      <c r="V2" s="109"/>
      <c r="W2" s="107" t="s">
        <v>8</v>
      </c>
      <c r="X2" s="108"/>
      <c r="Y2" s="108"/>
      <c r="Z2" s="109"/>
      <c r="AA2" s="107" t="s">
        <v>9</v>
      </c>
      <c r="AB2" s="108"/>
      <c r="AC2" s="108"/>
      <c r="AD2" s="109"/>
      <c r="AE2" s="107" t="s">
        <v>10</v>
      </c>
      <c r="AF2" s="108"/>
      <c r="AG2" s="108"/>
      <c r="AH2" s="109"/>
      <c r="AI2" s="110" t="s">
        <v>17</v>
      </c>
      <c r="AJ2" s="110"/>
      <c r="AK2" s="110" t="s">
        <v>18</v>
      </c>
      <c r="AL2" s="110"/>
      <c r="AM2" s="110" t="s">
        <v>19</v>
      </c>
      <c r="AN2" s="110"/>
      <c r="AO2" s="93" t="s">
        <v>77</v>
      </c>
      <c r="AP2" s="94"/>
      <c r="AQ2" s="94"/>
      <c r="AR2" s="95"/>
    </row>
    <row r="3" spans="1:44" ht="180" customHeight="1">
      <c r="A3" s="102"/>
      <c r="B3" s="105"/>
      <c r="C3" s="40" t="s">
        <v>15</v>
      </c>
      <c r="D3" s="33" t="s">
        <v>16</v>
      </c>
      <c r="E3" s="33" t="s">
        <v>13</v>
      </c>
      <c r="F3" s="33" t="s">
        <v>14</v>
      </c>
      <c r="G3" s="40" t="s">
        <v>15</v>
      </c>
      <c r="H3" s="33" t="s">
        <v>16</v>
      </c>
      <c r="I3" s="33" t="s">
        <v>13</v>
      </c>
      <c r="J3" s="33" t="s">
        <v>14</v>
      </c>
      <c r="K3" s="40" t="s">
        <v>15</v>
      </c>
      <c r="L3" s="33" t="s">
        <v>16</v>
      </c>
      <c r="M3" s="33" t="s">
        <v>13</v>
      </c>
      <c r="N3" s="33" t="s">
        <v>14</v>
      </c>
      <c r="O3" s="40" t="s">
        <v>15</v>
      </c>
      <c r="P3" s="33" t="s">
        <v>16</v>
      </c>
      <c r="Q3" s="33" t="s">
        <v>13</v>
      </c>
      <c r="R3" s="33" t="s">
        <v>14</v>
      </c>
      <c r="S3" s="40" t="s">
        <v>15</v>
      </c>
      <c r="T3" s="33" t="s">
        <v>16</v>
      </c>
      <c r="U3" s="33" t="s">
        <v>13</v>
      </c>
      <c r="V3" s="33" t="s">
        <v>14</v>
      </c>
      <c r="W3" s="40" t="s">
        <v>15</v>
      </c>
      <c r="X3" s="33" t="s">
        <v>16</v>
      </c>
      <c r="Y3" s="33" t="s">
        <v>13</v>
      </c>
      <c r="Z3" s="33" t="s">
        <v>14</v>
      </c>
      <c r="AA3" s="40" t="s">
        <v>15</v>
      </c>
      <c r="AB3" s="33" t="s">
        <v>16</v>
      </c>
      <c r="AC3" s="33" t="s">
        <v>13</v>
      </c>
      <c r="AD3" s="33" t="s">
        <v>14</v>
      </c>
      <c r="AE3" s="40" t="s">
        <v>15</v>
      </c>
      <c r="AF3" s="33" t="s">
        <v>16</v>
      </c>
      <c r="AG3" s="33" t="s">
        <v>13</v>
      </c>
      <c r="AH3" s="33" t="s">
        <v>14</v>
      </c>
      <c r="AI3" s="41" t="s">
        <v>20</v>
      </c>
      <c r="AJ3" s="41" t="s">
        <v>12</v>
      </c>
      <c r="AK3" s="41" t="s">
        <v>20</v>
      </c>
      <c r="AL3" s="41" t="s">
        <v>12</v>
      </c>
      <c r="AM3" s="41" t="s">
        <v>20</v>
      </c>
      <c r="AN3" s="41" t="s">
        <v>12</v>
      </c>
      <c r="AO3" s="30" t="s">
        <v>76</v>
      </c>
      <c r="AP3" s="31" t="s">
        <v>73</v>
      </c>
      <c r="AQ3" s="31" t="s">
        <v>74</v>
      </c>
      <c r="AR3" s="31" t="s">
        <v>75</v>
      </c>
    </row>
    <row r="4" spans="1:44">
      <c r="A4" s="44" t="s">
        <v>1</v>
      </c>
      <c r="B4" s="69">
        <v>11</v>
      </c>
      <c r="C4" s="67">
        <v>200</v>
      </c>
      <c r="D4" s="67">
        <v>119</v>
      </c>
      <c r="E4" s="67">
        <v>25</v>
      </c>
      <c r="F4" s="67">
        <v>14</v>
      </c>
      <c r="G4" s="63">
        <v>150</v>
      </c>
      <c r="H4" s="67">
        <v>67</v>
      </c>
      <c r="I4" s="67">
        <v>8</v>
      </c>
      <c r="J4" s="67">
        <v>20</v>
      </c>
      <c r="K4" s="67">
        <v>188</v>
      </c>
      <c r="L4" s="67">
        <v>73</v>
      </c>
      <c r="M4" s="67">
        <v>8</v>
      </c>
      <c r="N4" s="67">
        <v>29</v>
      </c>
      <c r="O4" s="67">
        <v>172</v>
      </c>
      <c r="P4" s="67">
        <v>58</v>
      </c>
      <c r="Q4" s="67">
        <v>2</v>
      </c>
      <c r="R4" s="67">
        <v>8</v>
      </c>
      <c r="S4" s="63">
        <v>184</v>
      </c>
      <c r="T4" s="63">
        <v>56</v>
      </c>
      <c r="U4" s="63">
        <v>2</v>
      </c>
      <c r="V4" s="63">
        <v>9</v>
      </c>
      <c r="W4" s="63">
        <v>196</v>
      </c>
      <c r="X4" s="63">
        <v>39</v>
      </c>
      <c r="Y4" s="63">
        <v>1</v>
      </c>
      <c r="Z4" s="63">
        <v>8</v>
      </c>
      <c r="AA4" s="63">
        <v>62</v>
      </c>
      <c r="AB4" s="63">
        <v>25</v>
      </c>
      <c r="AC4" s="63">
        <v>1</v>
      </c>
      <c r="AD4" s="63">
        <v>1</v>
      </c>
      <c r="AE4" s="63">
        <v>46</v>
      </c>
      <c r="AF4" s="67">
        <v>14</v>
      </c>
      <c r="AG4" s="67">
        <v>0</v>
      </c>
      <c r="AH4" s="67">
        <v>2</v>
      </c>
      <c r="AI4" s="67">
        <v>52</v>
      </c>
      <c r="AJ4" s="67">
        <v>0</v>
      </c>
      <c r="AK4" s="67">
        <v>53</v>
      </c>
      <c r="AL4" s="67">
        <v>0</v>
      </c>
      <c r="AM4" s="67">
        <v>50</v>
      </c>
      <c r="AN4" s="67">
        <v>0</v>
      </c>
      <c r="AO4" s="32">
        <f t="shared" ref="AO4" si="0">D4+H4+L4+P4+T4+X4+AB4+AF4</f>
        <v>451</v>
      </c>
      <c r="AP4" s="42">
        <f t="shared" ref="AP4" si="1">SUM(C4+G4+K4+O4+S4+W4+AA4+AE4)</f>
        <v>1198</v>
      </c>
      <c r="AQ4" s="43">
        <f t="shared" ref="AQ4:AR4" si="2">SUM(E4+I4+M4+Q4+U4+Y4+AC4+AG4)</f>
        <v>47</v>
      </c>
      <c r="AR4" s="43">
        <f t="shared" si="2"/>
        <v>91</v>
      </c>
    </row>
    <row r="5" spans="1:44" ht="15" customHeight="1"/>
  </sheetData>
  <mergeCells count="15">
    <mergeCell ref="AO2:AR2"/>
    <mergeCell ref="A1:R1"/>
    <mergeCell ref="A2:A3"/>
    <mergeCell ref="B2:B3"/>
    <mergeCell ref="D2:F2"/>
    <mergeCell ref="H2:J2"/>
    <mergeCell ref="AE2:AH2"/>
    <mergeCell ref="AI2:AJ2"/>
    <mergeCell ref="AK2:AL2"/>
    <mergeCell ref="AM2:AN2"/>
    <mergeCell ref="K2:N2"/>
    <mergeCell ref="O2:R2"/>
    <mergeCell ref="S2:V2"/>
    <mergeCell ref="W2:Z2"/>
    <mergeCell ref="AA2:AD2"/>
  </mergeCells>
  <pageMargins left="0.31496062992125984" right="0.31496062992125984" top="0.35433070866141736" bottom="0.35433070866141736" header="0.31496062992125984" footer="0.31496062992125984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N47"/>
  <sheetViews>
    <sheetView topLeftCell="K1" zoomScale="90" zoomScaleNormal="90" workbookViewId="0">
      <selection activeCell="AN4" sqref="AN4"/>
    </sheetView>
  </sheetViews>
  <sheetFormatPr defaultRowHeight="15"/>
  <cols>
    <col min="1" max="1" width="13.5703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37"/>
      <c r="T1" s="37"/>
      <c r="U1" s="37"/>
      <c r="V1" s="38"/>
      <c r="W1" s="38"/>
      <c r="X1" s="38"/>
      <c r="Y1" s="38"/>
      <c r="Z1" s="38"/>
      <c r="AA1" s="38"/>
      <c r="AB1" s="38"/>
      <c r="AC1" s="38"/>
      <c r="AD1" s="38"/>
      <c r="AE1" s="37"/>
      <c r="AF1" s="37"/>
      <c r="AG1" s="37"/>
      <c r="AH1" s="37"/>
      <c r="AI1" s="37"/>
      <c r="AJ1" s="37"/>
      <c r="AK1" s="26"/>
      <c r="AL1" s="26"/>
      <c r="AM1" s="26"/>
      <c r="AN1" s="26"/>
    </row>
    <row r="2" spans="1:40" ht="15" customHeight="1">
      <c r="A2" s="101" t="s">
        <v>0</v>
      </c>
      <c r="B2" s="105" t="s">
        <v>2</v>
      </c>
      <c r="C2" s="39"/>
      <c r="D2" s="106" t="s">
        <v>4</v>
      </c>
      <c r="E2" s="106"/>
      <c r="F2" s="106"/>
      <c r="G2" s="107" t="s">
        <v>5</v>
      </c>
      <c r="H2" s="108"/>
      <c r="I2" s="108"/>
      <c r="J2" s="109"/>
      <c r="K2" s="107" t="s">
        <v>6</v>
      </c>
      <c r="L2" s="108"/>
      <c r="M2" s="108"/>
      <c r="N2" s="109"/>
      <c r="O2" s="107" t="s">
        <v>7</v>
      </c>
      <c r="P2" s="108"/>
      <c r="Q2" s="108"/>
      <c r="R2" s="109"/>
      <c r="S2" s="107" t="s">
        <v>8</v>
      </c>
      <c r="T2" s="108"/>
      <c r="U2" s="108"/>
      <c r="V2" s="109"/>
      <c r="W2" s="107" t="s">
        <v>9</v>
      </c>
      <c r="X2" s="108"/>
      <c r="Y2" s="108"/>
      <c r="Z2" s="109"/>
      <c r="AA2" s="107" t="s">
        <v>10</v>
      </c>
      <c r="AB2" s="108"/>
      <c r="AC2" s="108"/>
      <c r="AD2" s="109"/>
      <c r="AE2" s="110" t="s">
        <v>17</v>
      </c>
      <c r="AF2" s="110"/>
      <c r="AG2" s="110" t="s">
        <v>18</v>
      </c>
      <c r="AH2" s="110"/>
      <c r="AI2" s="110" t="s">
        <v>19</v>
      </c>
      <c r="AJ2" s="110"/>
      <c r="AK2" s="93" t="s">
        <v>77</v>
      </c>
      <c r="AL2" s="94"/>
      <c r="AM2" s="94"/>
      <c r="AN2" s="95"/>
    </row>
    <row r="3" spans="1:40" ht="180" customHeight="1">
      <c r="A3" s="102"/>
      <c r="B3" s="105"/>
      <c r="C3" s="40" t="s">
        <v>15</v>
      </c>
      <c r="D3" s="33" t="s">
        <v>16</v>
      </c>
      <c r="E3" s="33" t="s">
        <v>13</v>
      </c>
      <c r="F3" s="33" t="s">
        <v>14</v>
      </c>
      <c r="G3" s="40" t="s">
        <v>15</v>
      </c>
      <c r="H3" s="33" t="s">
        <v>16</v>
      </c>
      <c r="I3" s="33" t="s">
        <v>13</v>
      </c>
      <c r="J3" s="33" t="s">
        <v>14</v>
      </c>
      <c r="K3" s="40" t="s">
        <v>15</v>
      </c>
      <c r="L3" s="33" t="s">
        <v>16</v>
      </c>
      <c r="M3" s="33" t="s">
        <v>13</v>
      </c>
      <c r="N3" s="33" t="s">
        <v>14</v>
      </c>
      <c r="O3" s="40" t="s">
        <v>15</v>
      </c>
      <c r="P3" s="33" t="s">
        <v>16</v>
      </c>
      <c r="Q3" s="33" t="s">
        <v>13</v>
      </c>
      <c r="R3" s="33" t="s">
        <v>14</v>
      </c>
      <c r="S3" s="40" t="s">
        <v>15</v>
      </c>
      <c r="T3" s="33" t="s">
        <v>16</v>
      </c>
      <c r="U3" s="33" t="s">
        <v>13</v>
      </c>
      <c r="V3" s="33" t="s">
        <v>14</v>
      </c>
      <c r="W3" s="40" t="s">
        <v>15</v>
      </c>
      <c r="X3" s="33" t="s">
        <v>16</v>
      </c>
      <c r="Y3" s="33" t="s">
        <v>13</v>
      </c>
      <c r="Z3" s="33" t="s">
        <v>14</v>
      </c>
      <c r="AA3" s="40" t="s">
        <v>15</v>
      </c>
      <c r="AB3" s="33" t="s">
        <v>16</v>
      </c>
      <c r="AC3" s="33" t="s">
        <v>13</v>
      </c>
      <c r="AD3" s="33" t="s">
        <v>14</v>
      </c>
      <c r="AE3" s="41" t="s">
        <v>20</v>
      </c>
      <c r="AF3" s="41" t="s">
        <v>12</v>
      </c>
      <c r="AG3" s="41" t="s">
        <v>20</v>
      </c>
      <c r="AH3" s="41" t="s">
        <v>12</v>
      </c>
      <c r="AI3" s="41" t="s">
        <v>20</v>
      </c>
      <c r="AJ3" s="41" t="s">
        <v>12</v>
      </c>
      <c r="AK3" s="30" t="s">
        <v>76</v>
      </c>
      <c r="AL3" s="31" t="s">
        <v>73</v>
      </c>
      <c r="AM3" s="31" t="s">
        <v>74</v>
      </c>
      <c r="AN3" s="31" t="s">
        <v>75</v>
      </c>
    </row>
    <row r="4" spans="1:40">
      <c r="A4" s="73" t="s">
        <v>1</v>
      </c>
      <c r="B4" s="74">
        <v>11</v>
      </c>
      <c r="C4" s="63">
        <v>150</v>
      </c>
      <c r="D4" s="67">
        <v>0</v>
      </c>
      <c r="E4" s="67">
        <v>0</v>
      </c>
      <c r="F4" s="67">
        <v>0</v>
      </c>
      <c r="G4" s="67">
        <v>188</v>
      </c>
      <c r="H4" s="67">
        <v>0</v>
      </c>
      <c r="I4" s="67">
        <v>0</v>
      </c>
      <c r="J4" s="67">
        <v>0</v>
      </c>
      <c r="K4" s="67">
        <v>172</v>
      </c>
      <c r="L4" s="67">
        <v>0</v>
      </c>
      <c r="M4" s="67">
        <v>0</v>
      </c>
      <c r="N4" s="67">
        <v>0</v>
      </c>
      <c r="O4" s="63">
        <v>184</v>
      </c>
      <c r="P4" s="63">
        <v>0</v>
      </c>
      <c r="Q4" s="63">
        <v>0</v>
      </c>
      <c r="R4" s="63">
        <v>0</v>
      </c>
      <c r="S4" s="63">
        <v>196</v>
      </c>
      <c r="T4" s="63">
        <v>0</v>
      </c>
      <c r="U4" s="63">
        <v>0</v>
      </c>
      <c r="V4" s="63">
        <v>0</v>
      </c>
      <c r="W4" s="63">
        <v>62</v>
      </c>
      <c r="X4" s="63">
        <v>23</v>
      </c>
      <c r="Y4" s="63">
        <v>1</v>
      </c>
      <c r="Z4" s="63">
        <v>3</v>
      </c>
      <c r="AA4" s="63">
        <v>46</v>
      </c>
      <c r="AB4" s="63">
        <v>11</v>
      </c>
      <c r="AC4" s="63">
        <v>0</v>
      </c>
      <c r="AD4" s="63">
        <v>2</v>
      </c>
      <c r="AE4" s="63">
        <v>107</v>
      </c>
      <c r="AF4" s="63">
        <v>0</v>
      </c>
      <c r="AG4" s="63">
        <v>107</v>
      </c>
      <c r="AH4" s="63">
        <v>0</v>
      </c>
      <c r="AI4" s="63">
        <v>107</v>
      </c>
      <c r="AJ4" s="63">
        <v>0</v>
      </c>
      <c r="AK4" s="49">
        <f t="shared" ref="AK4" si="0">SUM(D4+H4+L4+P4+T4+X4+AB4)</f>
        <v>34</v>
      </c>
      <c r="AL4" s="49">
        <f t="shared" ref="AL4" si="1">C4+G4+K4+O4+S4+W4+AA4</f>
        <v>998</v>
      </c>
      <c r="AM4" s="43">
        <f t="shared" ref="AM4" si="2">E4+I4+M4+Q4+U4+Y4+AC4</f>
        <v>1</v>
      </c>
      <c r="AN4" s="43">
        <f t="shared" ref="AN4" si="3">SUM(F4+J4+N4+R4+V4+Z4+AD4)</f>
        <v>5</v>
      </c>
    </row>
    <row r="5" spans="1:40" ht="15" customHeight="1"/>
    <row r="6" spans="1:40" ht="15" customHeight="1"/>
    <row r="7" spans="1:40" ht="15" customHeight="1"/>
    <row r="34" ht="66" customHeight="1"/>
    <row r="36" ht="66" customHeight="1"/>
    <row r="38" ht="66" customHeight="1"/>
    <row r="47" ht="66" customHeight="1"/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N6"/>
  <sheetViews>
    <sheetView topLeftCell="K1" zoomScale="90" zoomScaleNormal="90" workbookViewId="0">
      <selection activeCell="AN4" sqref="AN4"/>
    </sheetView>
  </sheetViews>
  <sheetFormatPr defaultRowHeight="15"/>
  <cols>
    <col min="1" max="1" width="13.5703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37"/>
      <c r="T1" s="37"/>
      <c r="U1" s="37"/>
      <c r="V1" s="38"/>
      <c r="W1" s="38"/>
      <c r="X1" s="38"/>
      <c r="Y1" s="38"/>
      <c r="Z1" s="38"/>
      <c r="AA1" s="38"/>
      <c r="AB1" s="38"/>
      <c r="AC1" s="38"/>
      <c r="AD1" s="38"/>
      <c r="AE1" s="37"/>
      <c r="AF1" s="37"/>
      <c r="AG1" s="37"/>
      <c r="AH1" s="37"/>
      <c r="AI1" s="37"/>
      <c r="AJ1" s="37"/>
      <c r="AK1" s="26"/>
      <c r="AL1" s="26"/>
      <c r="AM1" s="26"/>
      <c r="AN1" s="26"/>
    </row>
    <row r="2" spans="1:40" ht="15" customHeight="1">
      <c r="A2" s="101" t="s">
        <v>0</v>
      </c>
      <c r="B2" s="105" t="s">
        <v>2</v>
      </c>
      <c r="C2" s="39"/>
      <c r="D2" s="106" t="s">
        <v>4</v>
      </c>
      <c r="E2" s="106"/>
      <c r="F2" s="106"/>
      <c r="G2" s="107" t="s">
        <v>5</v>
      </c>
      <c r="H2" s="108"/>
      <c r="I2" s="108"/>
      <c r="J2" s="109"/>
      <c r="K2" s="107" t="s">
        <v>6</v>
      </c>
      <c r="L2" s="108"/>
      <c r="M2" s="108"/>
      <c r="N2" s="109"/>
      <c r="O2" s="107" t="s">
        <v>7</v>
      </c>
      <c r="P2" s="108"/>
      <c r="Q2" s="108"/>
      <c r="R2" s="109"/>
      <c r="S2" s="107" t="s">
        <v>8</v>
      </c>
      <c r="T2" s="108"/>
      <c r="U2" s="108"/>
      <c r="V2" s="109"/>
      <c r="W2" s="107" t="s">
        <v>9</v>
      </c>
      <c r="X2" s="108"/>
      <c r="Y2" s="108"/>
      <c r="Z2" s="109"/>
      <c r="AA2" s="107" t="s">
        <v>10</v>
      </c>
      <c r="AB2" s="108"/>
      <c r="AC2" s="108"/>
      <c r="AD2" s="109"/>
      <c r="AE2" s="110" t="s">
        <v>17</v>
      </c>
      <c r="AF2" s="110"/>
      <c r="AG2" s="110" t="s">
        <v>18</v>
      </c>
      <c r="AH2" s="110"/>
      <c r="AI2" s="110" t="s">
        <v>19</v>
      </c>
      <c r="AJ2" s="110"/>
      <c r="AK2" s="93" t="s">
        <v>77</v>
      </c>
      <c r="AL2" s="94"/>
      <c r="AM2" s="94"/>
      <c r="AN2" s="95"/>
    </row>
    <row r="3" spans="1:40" ht="180" customHeight="1">
      <c r="A3" s="102"/>
      <c r="B3" s="105"/>
      <c r="C3" s="40" t="s">
        <v>15</v>
      </c>
      <c r="D3" s="33" t="s">
        <v>16</v>
      </c>
      <c r="E3" s="33" t="s">
        <v>13</v>
      </c>
      <c r="F3" s="33" t="s">
        <v>14</v>
      </c>
      <c r="G3" s="40" t="s">
        <v>15</v>
      </c>
      <c r="H3" s="33" t="s">
        <v>16</v>
      </c>
      <c r="I3" s="33" t="s">
        <v>13</v>
      </c>
      <c r="J3" s="33" t="s">
        <v>14</v>
      </c>
      <c r="K3" s="40" t="s">
        <v>15</v>
      </c>
      <c r="L3" s="33" t="s">
        <v>16</v>
      </c>
      <c r="M3" s="33" t="s">
        <v>13</v>
      </c>
      <c r="N3" s="33" t="s">
        <v>14</v>
      </c>
      <c r="O3" s="40" t="s">
        <v>15</v>
      </c>
      <c r="P3" s="33" t="s">
        <v>16</v>
      </c>
      <c r="Q3" s="33" t="s">
        <v>13</v>
      </c>
      <c r="R3" s="33" t="s">
        <v>14</v>
      </c>
      <c r="S3" s="40" t="s">
        <v>15</v>
      </c>
      <c r="T3" s="33" t="s">
        <v>16</v>
      </c>
      <c r="U3" s="33" t="s">
        <v>13</v>
      </c>
      <c r="V3" s="33" t="s">
        <v>14</v>
      </c>
      <c r="W3" s="40" t="s">
        <v>15</v>
      </c>
      <c r="X3" s="33" t="s">
        <v>16</v>
      </c>
      <c r="Y3" s="33" t="s">
        <v>13</v>
      </c>
      <c r="Z3" s="33" t="s">
        <v>14</v>
      </c>
      <c r="AA3" s="40" t="s">
        <v>15</v>
      </c>
      <c r="AB3" s="33" t="s">
        <v>16</v>
      </c>
      <c r="AC3" s="33" t="s">
        <v>13</v>
      </c>
      <c r="AD3" s="33" t="s">
        <v>14</v>
      </c>
      <c r="AE3" s="41" t="s">
        <v>20</v>
      </c>
      <c r="AF3" s="41" t="s">
        <v>12</v>
      </c>
      <c r="AG3" s="41" t="s">
        <v>20</v>
      </c>
      <c r="AH3" s="41" t="s">
        <v>12</v>
      </c>
      <c r="AI3" s="41" t="s">
        <v>20</v>
      </c>
      <c r="AJ3" s="41" t="s">
        <v>12</v>
      </c>
      <c r="AK3" s="30" t="s">
        <v>76</v>
      </c>
      <c r="AL3" s="31" t="s">
        <v>73</v>
      </c>
      <c r="AM3" s="31" t="s">
        <v>74</v>
      </c>
      <c r="AN3" s="31" t="s">
        <v>75</v>
      </c>
    </row>
    <row r="4" spans="1:40">
      <c r="A4" s="73" t="s">
        <v>1</v>
      </c>
      <c r="B4" s="74">
        <v>11</v>
      </c>
      <c r="C4" s="63">
        <v>150</v>
      </c>
      <c r="D4" s="67">
        <v>0</v>
      </c>
      <c r="E4" s="67">
        <v>0</v>
      </c>
      <c r="F4" s="67">
        <v>0</v>
      </c>
      <c r="G4" s="67">
        <v>188</v>
      </c>
      <c r="H4" s="67">
        <v>0</v>
      </c>
      <c r="I4" s="67">
        <v>0</v>
      </c>
      <c r="J4" s="67">
        <v>0</v>
      </c>
      <c r="K4" s="67">
        <v>172</v>
      </c>
      <c r="L4" s="67">
        <v>24</v>
      </c>
      <c r="M4" s="67">
        <v>0</v>
      </c>
      <c r="N4" s="67">
        <v>11</v>
      </c>
      <c r="O4" s="63">
        <v>184</v>
      </c>
      <c r="P4" s="63">
        <v>35</v>
      </c>
      <c r="Q4" s="63">
        <v>8</v>
      </c>
      <c r="R4" s="63">
        <v>10</v>
      </c>
      <c r="S4" s="63">
        <v>196</v>
      </c>
      <c r="T4" s="63">
        <v>22</v>
      </c>
      <c r="U4" s="63">
        <v>1</v>
      </c>
      <c r="V4" s="63">
        <v>0</v>
      </c>
      <c r="W4" s="63">
        <v>62</v>
      </c>
      <c r="X4" s="63">
        <v>5</v>
      </c>
      <c r="Y4" s="63">
        <v>1</v>
      </c>
      <c r="Z4" s="63">
        <v>2</v>
      </c>
      <c r="AA4" s="63">
        <v>46</v>
      </c>
      <c r="AB4" s="63">
        <v>4</v>
      </c>
      <c r="AC4" s="63">
        <v>0</v>
      </c>
      <c r="AD4" s="63">
        <v>1</v>
      </c>
      <c r="AE4" s="63">
        <v>59</v>
      </c>
      <c r="AF4" s="63">
        <v>0</v>
      </c>
      <c r="AG4" s="63">
        <v>56</v>
      </c>
      <c r="AH4" s="63">
        <v>0</v>
      </c>
      <c r="AI4" s="63">
        <v>51</v>
      </c>
      <c r="AJ4" s="63">
        <v>0</v>
      </c>
      <c r="AK4" s="49">
        <f t="shared" ref="AK4" si="0">SUM(D4+H4+L4+P4+T4+X4+AB4)</f>
        <v>90</v>
      </c>
      <c r="AL4" s="49">
        <f t="shared" ref="AL4" si="1">C4+G4+K4+O4+S4+W4+AA4</f>
        <v>998</v>
      </c>
      <c r="AM4" s="43">
        <f t="shared" ref="AM4" si="2">E4+I4+M4+Q4+U4+Y4+AC4</f>
        <v>10</v>
      </c>
      <c r="AN4" s="43">
        <f t="shared" ref="AN4" si="3">SUM(F4+J4+N4+R4+V4+Z4+AD4)</f>
        <v>24</v>
      </c>
    </row>
    <row r="5" spans="1:40" ht="15" customHeight="1"/>
    <row r="6" spans="1:40" ht="15" customHeight="1"/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N7"/>
  <sheetViews>
    <sheetView topLeftCell="K1" zoomScale="90" zoomScaleNormal="90" workbookViewId="0">
      <selection activeCell="AN4" sqref="AN4"/>
    </sheetView>
  </sheetViews>
  <sheetFormatPr defaultRowHeight="15"/>
  <cols>
    <col min="1" max="1" width="13.5703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23"/>
      <c r="T1" s="23"/>
      <c r="U1" s="23"/>
      <c r="V1" s="24"/>
      <c r="W1" s="24"/>
      <c r="X1" s="24"/>
      <c r="Y1" s="24"/>
      <c r="Z1" s="24"/>
      <c r="AA1" s="24"/>
      <c r="AB1" s="24"/>
      <c r="AC1" s="24"/>
      <c r="AD1" s="24"/>
      <c r="AE1" s="23"/>
      <c r="AF1" s="23"/>
      <c r="AG1" s="23"/>
      <c r="AH1" s="23"/>
      <c r="AI1" s="23"/>
      <c r="AJ1" s="23"/>
      <c r="AK1" s="25"/>
      <c r="AL1" s="26"/>
      <c r="AM1" s="26"/>
      <c r="AN1" s="26"/>
    </row>
    <row r="2" spans="1:40" ht="15" customHeight="1">
      <c r="A2" s="101" t="s">
        <v>0</v>
      </c>
      <c r="B2" s="105" t="s">
        <v>2</v>
      </c>
      <c r="C2" s="28"/>
      <c r="D2" s="104" t="s">
        <v>4</v>
      </c>
      <c r="E2" s="104"/>
      <c r="F2" s="104"/>
      <c r="G2" s="97" t="s">
        <v>5</v>
      </c>
      <c r="H2" s="98"/>
      <c r="I2" s="98"/>
      <c r="J2" s="99"/>
      <c r="K2" s="97" t="s">
        <v>6</v>
      </c>
      <c r="L2" s="98"/>
      <c r="M2" s="98"/>
      <c r="N2" s="99"/>
      <c r="O2" s="97" t="s">
        <v>7</v>
      </c>
      <c r="P2" s="98"/>
      <c r="Q2" s="98"/>
      <c r="R2" s="99"/>
      <c r="S2" s="97" t="s">
        <v>8</v>
      </c>
      <c r="T2" s="98"/>
      <c r="U2" s="98"/>
      <c r="V2" s="99"/>
      <c r="W2" s="97" t="s">
        <v>9</v>
      </c>
      <c r="X2" s="98"/>
      <c r="Y2" s="98"/>
      <c r="Z2" s="99"/>
      <c r="AA2" s="97" t="s">
        <v>10</v>
      </c>
      <c r="AB2" s="98"/>
      <c r="AC2" s="98"/>
      <c r="AD2" s="99"/>
      <c r="AE2" s="96" t="s">
        <v>17</v>
      </c>
      <c r="AF2" s="96"/>
      <c r="AG2" s="96" t="s">
        <v>18</v>
      </c>
      <c r="AH2" s="96"/>
      <c r="AI2" s="96" t="s">
        <v>19</v>
      </c>
      <c r="AJ2" s="96"/>
      <c r="AK2" s="93" t="s">
        <v>77</v>
      </c>
      <c r="AL2" s="94"/>
      <c r="AM2" s="94"/>
      <c r="AN2" s="95"/>
    </row>
    <row r="3" spans="1:40" ht="180" customHeight="1">
      <c r="A3" s="102"/>
      <c r="B3" s="105"/>
      <c r="C3" s="27" t="s">
        <v>15</v>
      </c>
      <c r="D3" s="27" t="s">
        <v>16</v>
      </c>
      <c r="E3" s="27" t="s">
        <v>13</v>
      </c>
      <c r="F3" s="27" t="s">
        <v>14</v>
      </c>
      <c r="G3" s="27" t="s">
        <v>15</v>
      </c>
      <c r="H3" s="27" t="s">
        <v>16</v>
      </c>
      <c r="I3" s="27" t="s">
        <v>13</v>
      </c>
      <c r="J3" s="27" t="s">
        <v>14</v>
      </c>
      <c r="K3" s="27" t="s">
        <v>15</v>
      </c>
      <c r="L3" s="27" t="s">
        <v>16</v>
      </c>
      <c r="M3" s="27" t="s">
        <v>13</v>
      </c>
      <c r="N3" s="27" t="s">
        <v>14</v>
      </c>
      <c r="O3" s="27" t="s">
        <v>15</v>
      </c>
      <c r="P3" s="27" t="s">
        <v>16</v>
      </c>
      <c r="Q3" s="27" t="s">
        <v>13</v>
      </c>
      <c r="R3" s="27" t="s">
        <v>14</v>
      </c>
      <c r="S3" s="27" t="s">
        <v>15</v>
      </c>
      <c r="T3" s="27" t="s">
        <v>16</v>
      </c>
      <c r="U3" s="27" t="s">
        <v>13</v>
      </c>
      <c r="V3" s="27" t="s">
        <v>14</v>
      </c>
      <c r="W3" s="27" t="s">
        <v>15</v>
      </c>
      <c r="X3" s="27" t="s">
        <v>16</v>
      </c>
      <c r="Y3" s="27" t="s">
        <v>13</v>
      </c>
      <c r="Z3" s="27" t="s">
        <v>14</v>
      </c>
      <c r="AA3" s="27" t="s">
        <v>15</v>
      </c>
      <c r="AB3" s="27" t="s">
        <v>16</v>
      </c>
      <c r="AC3" s="27" t="s">
        <v>13</v>
      </c>
      <c r="AD3" s="27" t="s">
        <v>14</v>
      </c>
      <c r="AE3" s="29" t="s">
        <v>20</v>
      </c>
      <c r="AF3" s="29" t="s">
        <v>12</v>
      </c>
      <c r="AG3" s="29" t="s">
        <v>20</v>
      </c>
      <c r="AH3" s="29" t="s">
        <v>12</v>
      </c>
      <c r="AI3" s="29" t="s">
        <v>20</v>
      </c>
      <c r="AJ3" s="29" t="s">
        <v>12</v>
      </c>
      <c r="AK3" s="30" t="s">
        <v>76</v>
      </c>
      <c r="AL3" s="31" t="s">
        <v>73</v>
      </c>
      <c r="AM3" s="31" t="s">
        <v>74</v>
      </c>
      <c r="AN3" s="31" t="s">
        <v>75</v>
      </c>
    </row>
    <row r="4" spans="1:40">
      <c r="A4" s="52" t="s">
        <v>1</v>
      </c>
      <c r="B4" s="68">
        <v>11</v>
      </c>
      <c r="C4" s="63">
        <v>150</v>
      </c>
      <c r="D4" s="67">
        <v>47</v>
      </c>
      <c r="E4" s="67">
        <v>2</v>
      </c>
      <c r="F4" s="67">
        <v>30</v>
      </c>
      <c r="G4" s="67">
        <v>188</v>
      </c>
      <c r="H4" s="67">
        <v>38</v>
      </c>
      <c r="I4" s="67">
        <v>2</v>
      </c>
      <c r="J4" s="67">
        <v>24</v>
      </c>
      <c r="K4" s="67">
        <v>172</v>
      </c>
      <c r="L4" s="67">
        <v>61</v>
      </c>
      <c r="M4" s="67">
        <v>3</v>
      </c>
      <c r="N4" s="67">
        <v>9</v>
      </c>
      <c r="O4" s="63">
        <v>184</v>
      </c>
      <c r="P4" s="63">
        <v>33</v>
      </c>
      <c r="Q4" s="63">
        <v>6</v>
      </c>
      <c r="R4" s="63">
        <v>11</v>
      </c>
      <c r="S4" s="63">
        <v>196</v>
      </c>
      <c r="T4" s="63">
        <v>43</v>
      </c>
      <c r="U4" s="63">
        <v>2</v>
      </c>
      <c r="V4" s="63">
        <v>17</v>
      </c>
      <c r="W4" s="63">
        <v>62</v>
      </c>
      <c r="X4" s="63">
        <v>20</v>
      </c>
      <c r="Y4" s="63">
        <v>1</v>
      </c>
      <c r="Z4" s="63">
        <v>3</v>
      </c>
      <c r="AA4" s="63">
        <v>46</v>
      </c>
      <c r="AB4" s="63">
        <v>18</v>
      </c>
      <c r="AC4" s="63">
        <v>1</v>
      </c>
      <c r="AD4" s="63">
        <v>5</v>
      </c>
      <c r="AE4" s="63">
        <v>75</v>
      </c>
      <c r="AF4" s="63">
        <v>0</v>
      </c>
      <c r="AG4" s="63">
        <v>76</v>
      </c>
      <c r="AH4" s="63">
        <v>0</v>
      </c>
      <c r="AI4" s="63">
        <v>76</v>
      </c>
      <c r="AJ4" s="63">
        <v>0</v>
      </c>
      <c r="AK4" s="49">
        <f t="shared" ref="AK4" si="0">SUM(D4+H4+L4+P4+T4+X4+AB4)</f>
        <v>260</v>
      </c>
      <c r="AL4" s="49">
        <f t="shared" ref="AL4" si="1">C4+G4+K4+O4+S4+W4+AA4</f>
        <v>998</v>
      </c>
      <c r="AM4" s="43">
        <f t="shared" ref="AM4" si="2">E4+I4+M4+Q4+U4+Y4+AC4</f>
        <v>17</v>
      </c>
      <c r="AN4" s="43">
        <f t="shared" ref="AN4" si="3">SUM(F4+J4+N4+R4+V4+Z4+AD4)</f>
        <v>99</v>
      </c>
    </row>
    <row r="5" spans="1:40" ht="15" customHeight="1"/>
    <row r="6" spans="1:40" ht="15" customHeight="1"/>
    <row r="7" spans="1:40" ht="15" customHeight="1"/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  <ignoredErrors>
    <ignoredError sqref="B4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>
  <dimension ref="A1:AN7"/>
  <sheetViews>
    <sheetView topLeftCell="J1" zoomScale="90" zoomScaleNormal="90" workbookViewId="0">
      <selection activeCell="AM4" sqref="AM4"/>
    </sheetView>
  </sheetViews>
  <sheetFormatPr defaultRowHeight="15"/>
  <cols>
    <col min="1" max="1" width="13.5703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37"/>
      <c r="T1" s="37"/>
      <c r="U1" s="37"/>
      <c r="V1" s="38"/>
      <c r="W1" s="38"/>
      <c r="X1" s="38"/>
      <c r="Y1" s="38"/>
      <c r="Z1" s="38"/>
      <c r="AA1" s="38"/>
      <c r="AB1" s="38"/>
      <c r="AC1" s="38"/>
      <c r="AD1" s="38"/>
      <c r="AE1" s="37"/>
      <c r="AF1" s="37"/>
      <c r="AG1" s="37"/>
      <c r="AH1" s="37"/>
      <c r="AI1" s="37"/>
      <c r="AJ1" s="37"/>
      <c r="AK1" s="26"/>
      <c r="AL1" s="26"/>
      <c r="AM1" s="26"/>
      <c r="AN1" s="26"/>
    </row>
    <row r="2" spans="1:40" ht="15" customHeight="1">
      <c r="A2" s="101" t="s">
        <v>0</v>
      </c>
      <c r="B2" s="105" t="s">
        <v>2</v>
      </c>
      <c r="C2" s="39"/>
      <c r="D2" s="106" t="s">
        <v>4</v>
      </c>
      <c r="E2" s="106"/>
      <c r="F2" s="106"/>
      <c r="G2" s="107" t="s">
        <v>5</v>
      </c>
      <c r="H2" s="108"/>
      <c r="I2" s="108"/>
      <c r="J2" s="109"/>
      <c r="K2" s="107" t="s">
        <v>6</v>
      </c>
      <c r="L2" s="108"/>
      <c r="M2" s="108"/>
      <c r="N2" s="109"/>
      <c r="O2" s="107" t="s">
        <v>7</v>
      </c>
      <c r="P2" s="108"/>
      <c r="Q2" s="108"/>
      <c r="R2" s="109"/>
      <c r="S2" s="107" t="s">
        <v>8</v>
      </c>
      <c r="T2" s="108"/>
      <c r="U2" s="108"/>
      <c r="V2" s="109"/>
      <c r="W2" s="107" t="s">
        <v>9</v>
      </c>
      <c r="X2" s="108"/>
      <c r="Y2" s="108"/>
      <c r="Z2" s="109"/>
      <c r="AA2" s="107" t="s">
        <v>10</v>
      </c>
      <c r="AB2" s="108"/>
      <c r="AC2" s="108"/>
      <c r="AD2" s="109"/>
      <c r="AE2" s="110" t="s">
        <v>17</v>
      </c>
      <c r="AF2" s="110"/>
      <c r="AG2" s="110" t="s">
        <v>18</v>
      </c>
      <c r="AH2" s="110"/>
      <c r="AI2" s="110" t="s">
        <v>19</v>
      </c>
      <c r="AJ2" s="110"/>
      <c r="AK2" s="93" t="s">
        <v>77</v>
      </c>
      <c r="AL2" s="94"/>
      <c r="AM2" s="94"/>
      <c r="AN2" s="95"/>
    </row>
    <row r="3" spans="1:40" ht="180" customHeight="1">
      <c r="A3" s="102"/>
      <c r="B3" s="105"/>
      <c r="C3" s="40" t="s">
        <v>15</v>
      </c>
      <c r="D3" s="33" t="s">
        <v>16</v>
      </c>
      <c r="E3" s="33" t="s">
        <v>13</v>
      </c>
      <c r="F3" s="33" t="s">
        <v>14</v>
      </c>
      <c r="G3" s="40" t="s">
        <v>15</v>
      </c>
      <c r="H3" s="33" t="s">
        <v>16</v>
      </c>
      <c r="I3" s="33" t="s">
        <v>13</v>
      </c>
      <c r="J3" s="33" t="s">
        <v>14</v>
      </c>
      <c r="K3" s="40" t="s">
        <v>15</v>
      </c>
      <c r="L3" s="33" t="s">
        <v>16</v>
      </c>
      <c r="M3" s="33" t="s">
        <v>13</v>
      </c>
      <c r="N3" s="33" t="s">
        <v>14</v>
      </c>
      <c r="O3" s="40" t="s">
        <v>15</v>
      </c>
      <c r="P3" s="33" t="s">
        <v>16</v>
      </c>
      <c r="Q3" s="33" t="s">
        <v>13</v>
      </c>
      <c r="R3" s="33" t="s">
        <v>14</v>
      </c>
      <c r="S3" s="40" t="s">
        <v>15</v>
      </c>
      <c r="T3" s="33" t="s">
        <v>16</v>
      </c>
      <c r="U3" s="33" t="s">
        <v>13</v>
      </c>
      <c r="V3" s="33" t="s">
        <v>14</v>
      </c>
      <c r="W3" s="40" t="s">
        <v>15</v>
      </c>
      <c r="X3" s="33" t="s">
        <v>16</v>
      </c>
      <c r="Y3" s="33" t="s">
        <v>13</v>
      </c>
      <c r="Z3" s="33" t="s">
        <v>14</v>
      </c>
      <c r="AA3" s="40" t="s">
        <v>15</v>
      </c>
      <c r="AB3" s="33" t="s">
        <v>16</v>
      </c>
      <c r="AC3" s="33" t="s">
        <v>13</v>
      </c>
      <c r="AD3" s="33" t="s">
        <v>14</v>
      </c>
      <c r="AE3" s="41" t="s">
        <v>20</v>
      </c>
      <c r="AF3" s="41" t="s">
        <v>12</v>
      </c>
      <c r="AG3" s="41" t="s">
        <v>20</v>
      </c>
      <c r="AH3" s="41" t="s">
        <v>12</v>
      </c>
      <c r="AI3" s="41" t="s">
        <v>20</v>
      </c>
      <c r="AJ3" s="41" t="s">
        <v>12</v>
      </c>
      <c r="AK3" s="30" t="s">
        <v>76</v>
      </c>
      <c r="AL3" s="31" t="s">
        <v>73</v>
      </c>
      <c r="AM3" s="31" t="s">
        <v>74</v>
      </c>
      <c r="AN3" s="31" t="s">
        <v>75</v>
      </c>
    </row>
    <row r="4" spans="1:40">
      <c r="A4" s="73" t="s">
        <v>1</v>
      </c>
      <c r="B4" s="74">
        <v>11</v>
      </c>
      <c r="C4" s="63">
        <v>150</v>
      </c>
      <c r="D4" s="67">
        <v>0</v>
      </c>
      <c r="E4" s="67">
        <v>0</v>
      </c>
      <c r="F4" s="67">
        <v>0</v>
      </c>
      <c r="G4" s="67">
        <v>188</v>
      </c>
      <c r="H4" s="67">
        <v>0</v>
      </c>
      <c r="I4" s="67">
        <v>0</v>
      </c>
      <c r="J4" s="67">
        <v>0</v>
      </c>
      <c r="K4" s="67">
        <v>172</v>
      </c>
      <c r="L4" s="67">
        <v>0</v>
      </c>
      <c r="M4" s="67">
        <v>0</v>
      </c>
      <c r="N4" s="67">
        <v>0</v>
      </c>
      <c r="O4" s="63">
        <v>184</v>
      </c>
      <c r="P4" s="63">
        <v>0</v>
      </c>
      <c r="Q4" s="63">
        <v>0</v>
      </c>
      <c r="R4" s="63">
        <v>0</v>
      </c>
      <c r="S4" s="63">
        <v>196</v>
      </c>
      <c r="T4" s="63">
        <v>23</v>
      </c>
      <c r="U4" s="63">
        <v>3</v>
      </c>
      <c r="V4" s="63">
        <v>3</v>
      </c>
      <c r="W4" s="63">
        <v>62</v>
      </c>
      <c r="X4" s="63">
        <v>12</v>
      </c>
      <c r="Y4" s="63">
        <v>0</v>
      </c>
      <c r="Z4" s="63">
        <v>1</v>
      </c>
      <c r="AA4" s="63">
        <v>46</v>
      </c>
      <c r="AB4" s="63">
        <v>3</v>
      </c>
      <c r="AC4" s="63">
        <v>0</v>
      </c>
      <c r="AD4" s="63">
        <v>0</v>
      </c>
      <c r="AE4" s="63">
        <v>25</v>
      </c>
      <c r="AF4" s="63">
        <v>0</v>
      </c>
      <c r="AG4" s="63">
        <v>25</v>
      </c>
      <c r="AH4" s="63">
        <v>1</v>
      </c>
      <c r="AI4" s="63">
        <v>45</v>
      </c>
      <c r="AJ4" s="63">
        <v>0</v>
      </c>
      <c r="AK4" s="49">
        <f t="shared" ref="AK4" si="0">SUM(D4+H4+L4+P4+T4+X4+AB4)</f>
        <v>38</v>
      </c>
      <c r="AL4" s="49">
        <f t="shared" ref="AL4" si="1">C4+G4+K4+O4+S4+W4+AA4</f>
        <v>998</v>
      </c>
      <c r="AM4" s="43">
        <f t="shared" ref="AM4" si="2">E4+I4+M4+Q4+U4+Y4+AC4</f>
        <v>3</v>
      </c>
      <c r="AN4" s="43">
        <f t="shared" ref="AN4" si="3">SUM(F4+J4+N4+R4+V4+Z4+AD4)</f>
        <v>4</v>
      </c>
    </row>
    <row r="5" spans="1:40" ht="15" customHeight="1"/>
    <row r="6" spans="1:40" ht="15" customHeight="1"/>
    <row r="7" spans="1:40" ht="15" customHeight="1"/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N6"/>
  <sheetViews>
    <sheetView topLeftCell="I1" zoomScale="85" zoomScaleNormal="85" workbookViewId="0">
      <selection activeCell="AO4" sqref="AO4"/>
    </sheetView>
  </sheetViews>
  <sheetFormatPr defaultRowHeight="15"/>
  <cols>
    <col min="1" max="1" width="13.5703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37"/>
      <c r="T1" s="37"/>
      <c r="U1" s="37"/>
      <c r="V1" s="38"/>
      <c r="W1" s="38"/>
      <c r="X1" s="38"/>
      <c r="Y1" s="38"/>
      <c r="Z1" s="38"/>
      <c r="AA1" s="38"/>
      <c r="AB1" s="38"/>
      <c r="AC1" s="38"/>
      <c r="AD1" s="38"/>
      <c r="AE1" s="37"/>
      <c r="AF1" s="37"/>
      <c r="AG1" s="37"/>
      <c r="AH1" s="37"/>
      <c r="AI1" s="37"/>
      <c r="AJ1" s="37"/>
      <c r="AK1" s="26"/>
      <c r="AL1" s="26"/>
      <c r="AM1" s="26"/>
      <c r="AN1" s="26"/>
    </row>
    <row r="2" spans="1:40" ht="15" customHeight="1">
      <c r="A2" s="101" t="s">
        <v>0</v>
      </c>
      <c r="B2" s="105" t="s">
        <v>2</v>
      </c>
      <c r="C2" s="39"/>
      <c r="D2" s="106" t="s">
        <v>4</v>
      </c>
      <c r="E2" s="106"/>
      <c r="F2" s="106"/>
      <c r="G2" s="107" t="s">
        <v>5</v>
      </c>
      <c r="H2" s="108"/>
      <c r="I2" s="108"/>
      <c r="J2" s="109"/>
      <c r="K2" s="107" t="s">
        <v>6</v>
      </c>
      <c r="L2" s="108"/>
      <c r="M2" s="108"/>
      <c r="N2" s="109"/>
      <c r="O2" s="107" t="s">
        <v>7</v>
      </c>
      <c r="P2" s="108"/>
      <c r="Q2" s="108"/>
      <c r="R2" s="109"/>
      <c r="S2" s="107" t="s">
        <v>8</v>
      </c>
      <c r="T2" s="108"/>
      <c r="U2" s="108"/>
      <c r="V2" s="109"/>
      <c r="W2" s="107" t="s">
        <v>9</v>
      </c>
      <c r="X2" s="108"/>
      <c r="Y2" s="108"/>
      <c r="Z2" s="109"/>
      <c r="AA2" s="107" t="s">
        <v>10</v>
      </c>
      <c r="AB2" s="108"/>
      <c r="AC2" s="108"/>
      <c r="AD2" s="109"/>
      <c r="AE2" s="110" t="s">
        <v>17</v>
      </c>
      <c r="AF2" s="110"/>
      <c r="AG2" s="110" t="s">
        <v>18</v>
      </c>
      <c r="AH2" s="110"/>
      <c r="AI2" s="110" t="s">
        <v>19</v>
      </c>
      <c r="AJ2" s="110"/>
      <c r="AK2" s="93" t="s">
        <v>77</v>
      </c>
      <c r="AL2" s="94"/>
      <c r="AM2" s="94"/>
      <c r="AN2" s="95"/>
    </row>
    <row r="3" spans="1:40" ht="180" customHeight="1">
      <c r="A3" s="102"/>
      <c r="B3" s="105"/>
      <c r="C3" s="40" t="s">
        <v>15</v>
      </c>
      <c r="D3" s="33" t="s">
        <v>16</v>
      </c>
      <c r="E3" s="33" t="s">
        <v>13</v>
      </c>
      <c r="F3" s="33" t="s">
        <v>14</v>
      </c>
      <c r="G3" s="40" t="s">
        <v>15</v>
      </c>
      <c r="H3" s="33" t="s">
        <v>16</v>
      </c>
      <c r="I3" s="33" t="s">
        <v>13</v>
      </c>
      <c r="J3" s="33" t="s">
        <v>14</v>
      </c>
      <c r="K3" s="40" t="s">
        <v>15</v>
      </c>
      <c r="L3" s="33" t="s">
        <v>16</v>
      </c>
      <c r="M3" s="33" t="s">
        <v>13</v>
      </c>
      <c r="N3" s="33" t="s">
        <v>14</v>
      </c>
      <c r="O3" s="40" t="s">
        <v>15</v>
      </c>
      <c r="P3" s="33" t="s">
        <v>16</v>
      </c>
      <c r="Q3" s="33" t="s">
        <v>13</v>
      </c>
      <c r="R3" s="33" t="s">
        <v>14</v>
      </c>
      <c r="S3" s="40" t="s">
        <v>15</v>
      </c>
      <c r="T3" s="33" t="s">
        <v>16</v>
      </c>
      <c r="U3" s="33" t="s">
        <v>13</v>
      </c>
      <c r="V3" s="33" t="s">
        <v>14</v>
      </c>
      <c r="W3" s="40" t="s">
        <v>15</v>
      </c>
      <c r="X3" s="33" t="s">
        <v>16</v>
      </c>
      <c r="Y3" s="33" t="s">
        <v>13</v>
      </c>
      <c r="Z3" s="33" t="s">
        <v>14</v>
      </c>
      <c r="AA3" s="40" t="s">
        <v>15</v>
      </c>
      <c r="AB3" s="33" t="s">
        <v>16</v>
      </c>
      <c r="AC3" s="33" t="s">
        <v>13</v>
      </c>
      <c r="AD3" s="33" t="s">
        <v>14</v>
      </c>
      <c r="AE3" s="41" t="s">
        <v>20</v>
      </c>
      <c r="AF3" s="41" t="s">
        <v>12</v>
      </c>
      <c r="AG3" s="41" t="s">
        <v>20</v>
      </c>
      <c r="AH3" s="41" t="s">
        <v>12</v>
      </c>
      <c r="AI3" s="41" t="s">
        <v>20</v>
      </c>
      <c r="AJ3" s="41" t="s">
        <v>12</v>
      </c>
      <c r="AK3" s="30" t="s">
        <v>76</v>
      </c>
      <c r="AL3" s="31" t="s">
        <v>73</v>
      </c>
      <c r="AM3" s="31" t="s">
        <v>74</v>
      </c>
      <c r="AN3" s="31" t="s">
        <v>75</v>
      </c>
    </row>
    <row r="4" spans="1:40">
      <c r="A4" s="44" t="s">
        <v>1</v>
      </c>
      <c r="B4" s="68">
        <v>11</v>
      </c>
      <c r="C4" s="63">
        <v>150</v>
      </c>
      <c r="D4" s="67">
        <v>5</v>
      </c>
      <c r="E4" s="67">
        <v>0</v>
      </c>
      <c r="F4" s="67">
        <v>4</v>
      </c>
      <c r="G4" s="67">
        <v>188</v>
      </c>
      <c r="H4" s="67">
        <v>4</v>
      </c>
      <c r="I4" s="67">
        <v>0</v>
      </c>
      <c r="J4" s="67">
        <v>4</v>
      </c>
      <c r="K4" s="67">
        <v>172</v>
      </c>
      <c r="L4" s="67">
        <v>31</v>
      </c>
      <c r="M4" s="67">
        <v>3</v>
      </c>
      <c r="N4" s="67">
        <v>2</v>
      </c>
      <c r="O4" s="63">
        <v>184</v>
      </c>
      <c r="P4" s="63">
        <v>39</v>
      </c>
      <c r="Q4" s="63">
        <v>3</v>
      </c>
      <c r="R4" s="63">
        <v>11</v>
      </c>
      <c r="S4" s="63">
        <v>196</v>
      </c>
      <c r="T4" s="63">
        <v>56</v>
      </c>
      <c r="U4" s="63">
        <v>0</v>
      </c>
      <c r="V4" s="63">
        <v>17</v>
      </c>
      <c r="W4" s="63">
        <v>62</v>
      </c>
      <c r="X4" s="63">
        <v>9</v>
      </c>
      <c r="Y4" s="63">
        <v>1</v>
      </c>
      <c r="Z4" s="63">
        <v>4</v>
      </c>
      <c r="AA4" s="63">
        <v>46</v>
      </c>
      <c r="AB4" s="63">
        <v>8</v>
      </c>
      <c r="AC4" s="63">
        <v>5</v>
      </c>
      <c r="AD4" s="63">
        <v>1</v>
      </c>
      <c r="AE4" s="63">
        <v>50</v>
      </c>
      <c r="AF4" s="63">
        <v>0</v>
      </c>
      <c r="AG4" s="63">
        <v>50</v>
      </c>
      <c r="AH4" s="63">
        <v>0</v>
      </c>
      <c r="AI4" s="63">
        <v>50</v>
      </c>
      <c r="AJ4" s="63">
        <v>0</v>
      </c>
      <c r="AK4" s="49">
        <f t="shared" ref="AK4" si="0">SUM(D4+H4+L4+P4+T4+X4+AB4)</f>
        <v>152</v>
      </c>
      <c r="AL4" s="49">
        <f t="shared" ref="AL4" si="1">C4+G4+K4+O4+S4+W4+AA4</f>
        <v>998</v>
      </c>
      <c r="AM4" s="43">
        <f t="shared" ref="AM4" si="2">E4+I4+M4+Q4+U4+Y4+AC4</f>
        <v>12</v>
      </c>
      <c r="AN4" s="43">
        <f t="shared" ref="AN4" si="3">SUM(F4+J4+N4+R4+V4+Z4+AD4)</f>
        <v>43</v>
      </c>
    </row>
    <row r="5" spans="1:40" ht="15" customHeight="1"/>
    <row r="6" spans="1:40" ht="15" customHeight="1"/>
  </sheetData>
  <mergeCells count="14">
    <mergeCell ref="AK2:AN2"/>
    <mergeCell ref="A1:R1"/>
    <mergeCell ref="AI2:AJ2"/>
    <mergeCell ref="S2:V2"/>
    <mergeCell ref="W2:Z2"/>
    <mergeCell ref="AA2:AD2"/>
    <mergeCell ref="AE2:AF2"/>
    <mergeCell ref="AG2:AH2"/>
    <mergeCell ref="O2:R2"/>
    <mergeCell ref="A2:A3"/>
    <mergeCell ref="B2:B3"/>
    <mergeCell ref="D2:F2"/>
    <mergeCell ref="G2:J2"/>
    <mergeCell ref="K2:N2"/>
  </mergeCells>
  <pageMargins left="0.7" right="0.7" top="0.75" bottom="0.75" header="0.3" footer="0.3"/>
  <ignoredErrors>
    <ignoredError sqref="B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>
  <dimension ref="A1:IF6"/>
  <sheetViews>
    <sheetView zoomScale="70" zoomScaleNormal="70" workbookViewId="0">
      <selection activeCell="K17" sqref="K17"/>
    </sheetView>
  </sheetViews>
  <sheetFormatPr defaultColWidth="15.7109375" defaultRowHeight="15"/>
  <cols>
    <col min="1" max="1" width="17.5703125" style="13" customWidth="1"/>
    <col min="2" max="2" width="17.85546875" style="4" customWidth="1"/>
    <col min="3" max="3" width="11" style="4" customWidth="1"/>
    <col min="4" max="8" width="7.7109375" style="4" customWidth="1"/>
    <col min="9" max="9" width="14.140625" style="4" customWidth="1"/>
    <col min="10" max="10" width="8.7109375" style="4" customWidth="1"/>
    <col min="11" max="11" width="8.85546875" style="4" customWidth="1"/>
    <col min="12" max="12" width="8.7109375" style="4" customWidth="1"/>
    <col min="13" max="13" width="7.7109375" style="4" customWidth="1"/>
    <col min="14" max="14" width="8.42578125" style="4" customWidth="1"/>
    <col min="15" max="15" width="8.5703125" style="4" customWidth="1"/>
    <col min="16" max="16" width="8.85546875" style="4" customWidth="1"/>
    <col min="17" max="17" width="8.28515625" style="4" customWidth="1"/>
    <col min="18" max="18" width="8.5703125" style="4" customWidth="1"/>
    <col min="19" max="25" width="8.7109375" style="4" customWidth="1"/>
    <col min="26" max="26" width="13.28515625" style="4" customWidth="1"/>
    <col min="27" max="70" width="7.7109375" style="4" customWidth="1"/>
    <col min="71" max="174" width="7.7109375" style="3" customWidth="1"/>
    <col min="175" max="219" width="15.7109375" style="3"/>
    <col min="220" max="16384" width="15.7109375" style="1"/>
  </cols>
  <sheetData>
    <row r="1" spans="1:240" ht="34.5" customHeight="1">
      <c r="A1" s="114" t="s">
        <v>82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</row>
    <row r="2" spans="1:240" s="9" customFormat="1" ht="15" customHeight="1">
      <c r="A2" s="118" t="s">
        <v>0</v>
      </c>
      <c r="B2" s="119" t="s">
        <v>83</v>
      </c>
      <c r="C2" s="120" t="s">
        <v>21</v>
      </c>
      <c r="D2" s="120"/>
      <c r="E2" s="120"/>
      <c r="F2" s="121" t="s">
        <v>22</v>
      </c>
      <c r="G2" s="121" t="s">
        <v>39</v>
      </c>
      <c r="H2" s="121" t="s">
        <v>40</v>
      </c>
      <c r="I2" s="120" t="s">
        <v>84</v>
      </c>
      <c r="J2" s="122" t="s">
        <v>21</v>
      </c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4"/>
      <c r="Z2" s="125" t="s">
        <v>23</v>
      </c>
      <c r="AA2" s="121" t="s">
        <v>41</v>
      </c>
      <c r="AB2" s="121" t="s">
        <v>42</v>
      </c>
      <c r="AC2" s="121" t="s">
        <v>36</v>
      </c>
      <c r="AD2" s="112" t="s">
        <v>43</v>
      </c>
      <c r="AE2" s="112" t="s">
        <v>37</v>
      </c>
      <c r="AF2" s="112" t="s">
        <v>38</v>
      </c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6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</row>
    <row r="3" spans="1:240" s="11" customFormat="1" ht="149.25" customHeight="1">
      <c r="A3" s="126"/>
      <c r="B3" s="127"/>
      <c r="C3" s="128" t="s">
        <v>24</v>
      </c>
      <c r="D3" s="128" t="s">
        <v>25</v>
      </c>
      <c r="E3" s="128" t="s">
        <v>26</v>
      </c>
      <c r="F3" s="127"/>
      <c r="G3" s="127"/>
      <c r="H3" s="127"/>
      <c r="I3" s="120"/>
      <c r="J3" s="56" t="s">
        <v>27</v>
      </c>
      <c r="K3" s="56" t="s">
        <v>26</v>
      </c>
      <c r="L3" s="56" t="s">
        <v>28</v>
      </c>
      <c r="M3" s="56" t="s">
        <v>29</v>
      </c>
      <c r="N3" s="56" t="s">
        <v>30</v>
      </c>
      <c r="O3" s="56" t="s">
        <v>31</v>
      </c>
      <c r="P3" s="56" t="s">
        <v>32</v>
      </c>
      <c r="Q3" s="56" t="s">
        <v>33</v>
      </c>
      <c r="R3" s="56" t="s">
        <v>34</v>
      </c>
      <c r="S3" s="56" t="s">
        <v>35</v>
      </c>
      <c r="T3" s="129">
        <v>11</v>
      </c>
      <c r="U3" s="129">
        <v>12</v>
      </c>
      <c r="V3" s="129">
        <v>13</v>
      </c>
      <c r="W3" s="129">
        <v>14</v>
      </c>
      <c r="X3" s="129">
        <v>15</v>
      </c>
      <c r="Y3" s="129">
        <v>16</v>
      </c>
      <c r="Z3" s="130"/>
      <c r="AA3" s="127"/>
      <c r="AB3" s="127"/>
      <c r="AC3" s="127"/>
      <c r="AD3" s="113"/>
      <c r="AE3" s="113"/>
      <c r="AF3" s="113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5"/>
      <c r="CO3" s="10"/>
      <c r="CP3" s="10"/>
      <c r="CQ3" s="10"/>
      <c r="CR3" s="10"/>
      <c r="CS3" s="10"/>
      <c r="CT3" s="10"/>
      <c r="CU3" s="10"/>
      <c r="CV3" s="5"/>
      <c r="CW3" s="10"/>
      <c r="CX3" s="10"/>
      <c r="CY3" s="10"/>
      <c r="CZ3" s="10"/>
      <c r="DA3" s="10"/>
      <c r="DB3" s="10"/>
      <c r="DC3" s="10"/>
      <c r="DD3" s="5"/>
      <c r="DE3" s="10"/>
      <c r="DF3" s="10"/>
      <c r="DG3" s="10"/>
      <c r="DH3" s="10"/>
      <c r="DI3" s="10"/>
      <c r="DJ3" s="10"/>
      <c r="DK3" s="10"/>
      <c r="DL3" s="5"/>
      <c r="DM3" s="10"/>
      <c r="DN3" s="10"/>
      <c r="DO3" s="10"/>
      <c r="DP3" s="10"/>
      <c r="DQ3" s="10"/>
      <c r="DR3" s="10"/>
      <c r="DS3" s="10"/>
      <c r="DT3" s="5"/>
      <c r="DU3" s="10"/>
      <c r="DV3" s="10"/>
      <c r="DW3" s="10"/>
      <c r="DX3" s="10"/>
      <c r="DY3" s="10"/>
      <c r="DZ3" s="10"/>
      <c r="EA3" s="10"/>
      <c r="EB3" s="5"/>
      <c r="EC3" s="10"/>
      <c r="ED3" s="10"/>
      <c r="EE3" s="10"/>
      <c r="EF3" s="10"/>
      <c r="EG3" s="10"/>
      <c r="EH3" s="10"/>
      <c r="EI3" s="10"/>
      <c r="EJ3" s="5"/>
      <c r="EK3" s="10"/>
      <c r="EL3" s="10"/>
      <c r="EM3" s="10"/>
      <c r="EN3" s="10"/>
      <c r="EO3" s="10"/>
      <c r="EP3" s="10"/>
      <c r="EQ3" s="10"/>
      <c r="ER3" s="5"/>
      <c r="ES3" s="10"/>
      <c r="ET3" s="10"/>
      <c r="EU3" s="10"/>
      <c r="EV3" s="10"/>
      <c r="EW3" s="10"/>
      <c r="EX3" s="10"/>
      <c r="EY3" s="10"/>
      <c r="EZ3" s="5"/>
      <c r="FA3" s="10"/>
      <c r="FB3" s="10"/>
      <c r="FC3" s="10"/>
      <c r="FD3" s="10"/>
      <c r="FE3" s="10"/>
      <c r="FF3" s="10"/>
      <c r="FG3" s="10"/>
      <c r="FH3" s="5"/>
      <c r="FI3" s="10"/>
      <c r="FJ3" s="10"/>
      <c r="FK3" s="10"/>
      <c r="FL3" s="10"/>
      <c r="FM3" s="10"/>
      <c r="FN3" s="10"/>
      <c r="FO3" s="10"/>
      <c r="FP3" s="5"/>
      <c r="FQ3" s="10"/>
      <c r="FR3" s="10"/>
      <c r="FS3" s="10"/>
      <c r="FT3" s="10"/>
      <c r="FU3" s="10"/>
      <c r="FV3" s="10"/>
      <c r="FW3" s="10"/>
      <c r="FX3" s="5"/>
      <c r="FY3" s="10"/>
      <c r="FZ3" s="10"/>
      <c r="GA3" s="10"/>
      <c r="GB3" s="10"/>
      <c r="GC3" s="10"/>
      <c r="GD3" s="10"/>
      <c r="GE3" s="10"/>
      <c r="GF3" s="5"/>
      <c r="GG3" s="10"/>
      <c r="GH3" s="10"/>
      <c r="GI3" s="10"/>
      <c r="GJ3" s="10"/>
      <c r="GK3" s="10"/>
      <c r="GL3" s="10"/>
      <c r="GM3" s="10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</row>
    <row r="4" spans="1:240">
      <c r="A4" s="53" t="s">
        <v>1</v>
      </c>
      <c r="B4" s="77">
        <f>C4+D4+E4</f>
        <v>158</v>
      </c>
      <c r="C4" s="63">
        <v>87</v>
      </c>
      <c r="D4" s="63">
        <v>35</v>
      </c>
      <c r="E4" s="63">
        <v>36</v>
      </c>
      <c r="F4" s="71">
        <f t="shared" ref="F4" si="0">C4+D4+(E4*2)</f>
        <v>194</v>
      </c>
      <c r="G4" s="63">
        <v>46</v>
      </c>
      <c r="H4" s="78">
        <f t="shared" ref="H4" si="1">(G4*100)/F4</f>
        <v>23.711340206185568</v>
      </c>
      <c r="I4" s="72">
        <f t="shared" ref="I4" si="2">SUM(J4:Y4)</f>
        <v>612</v>
      </c>
      <c r="J4" s="63">
        <v>20</v>
      </c>
      <c r="K4" s="79">
        <v>55</v>
      </c>
      <c r="L4" s="79">
        <v>57</v>
      </c>
      <c r="M4" s="79">
        <v>94</v>
      </c>
      <c r="N4" s="79">
        <v>117</v>
      </c>
      <c r="O4" s="63">
        <v>109</v>
      </c>
      <c r="P4" s="63">
        <v>52</v>
      </c>
      <c r="Q4" s="63">
        <v>21</v>
      </c>
      <c r="R4" s="63">
        <v>36</v>
      </c>
      <c r="S4" s="63">
        <v>44</v>
      </c>
      <c r="T4" s="63">
        <v>7</v>
      </c>
      <c r="U4" s="63">
        <v>0</v>
      </c>
      <c r="V4" s="63">
        <v>0</v>
      </c>
      <c r="W4" s="63">
        <v>0</v>
      </c>
      <c r="X4" s="63">
        <v>0</v>
      </c>
      <c r="Y4" s="63">
        <v>0</v>
      </c>
      <c r="Z4" s="70">
        <f t="shared" ref="Z4" si="3">J4+(K4*2)+(L4*3)+(M4*4)+(N4*5)+(O4*6)+(P4*7)+(Q4*8)+(R4*9)+(S4*10)+(T4*11)+(U4*12)+(V4*13)+(W4*14)+(X4*15)+(Y4*16)</f>
        <v>3289</v>
      </c>
      <c r="AA4" s="63">
        <v>880</v>
      </c>
      <c r="AB4" s="70">
        <f t="shared" ref="AB4" si="4">(AA4*100)/Z4</f>
        <v>26.755852842809364</v>
      </c>
      <c r="AC4" s="63">
        <v>0</v>
      </c>
      <c r="AD4" s="63">
        <v>0</v>
      </c>
      <c r="AE4" s="63">
        <v>0</v>
      </c>
      <c r="AF4" s="63">
        <v>0</v>
      </c>
    </row>
    <row r="5" spans="1:240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</row>
    <row r="6" spans="1:240" s="2" customFormat="1">
      <c r="A6" s="13"/>
      <c r="B6" s="4"/>
      <c r="C6" s="4"/>
      <c r="D6" s="4"/>
      <c r="E6" s="4"/>
      <c r="F6" s="4"/>
      <c r="G6" s="4"/>
      <c r="H6" s="4"/>
      <c r="I6" s="4"/>
      <c r="J6" s="17"/>
      <c r="K6" s="17"/>
      <c r="L6" s="17"/>
      <c r="M6" s="17"/>
      <c r="N6" s="17"/>
      <c r="O6" s="17"/>
      <c r="P6" s="17"/>
      <c r="Q6" s="17"/>
      <c r="R6" s="17"/>
      <c r="S6" s="17"/>
      <c r="T6" s="18"/>
      <c r="U6" s="18"/>
      <c r="V6" s="18"/>
      <c r="W6" s="18"/>
      <c r="X6" s="18"/>
      <c r="Y6" s="19"/>
      <c r="Z6" s="1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</row>
  </sheetData>
  <mergeCells count="16">
    <mergeCell ref="AF2:AF3"/>
    <mergeCell ref="A1:Q1"/>
    <mergeCell ref="A2:A3"/>
    <mergeCell ref="C2:E2"/>
    <mergeCell ref="G2:G3"/>
    <mergeCell ref="I2:I3"/>
    <mergeCell ref="AA2:AA3"/>
    <mergeCell ref="AB2:AB3"/>
    <mergeCell ref="AC2:AC3"/>
    <mergeCell ref="AE2:AE3"/>
    <mergeCell ref="AD2:AD3"/>
    <mergeCell ref="J2:Y2"/>
    <mergeCell ref="Z2:Z3"/>
    <mergeCell ref="B2:B3"/>
    <mergeCell ref="F2:F3"/>
    <mergeCell ref="H2:H3"/>
  </mergeCells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A6"/>
  <sheetViews>
    <sheetView zoomScale="85" zoomScaleNormal="85" workbookViewId="0">
      <pane ySplit="2" topLeftCell="A3" activePane="bottomLeft" state="frozen"/>
      <selection pane="bottomLeft" activeCell="Z3" sqref="Z3"/>
    </sheetView>
  </sheetViews>
  <sheetFormatPr defaultRowHeight="15"/>
  <cols>
    <col min="1" max="1" width="18.5703125" customWidth="1"/>
    <col min="2" max="25" width="9.140625" customWidth="1"/>
    <col min="26" max="26" width="9.5703125" bestFit="1" customWidth="1"/>
  </cols>
  <sheetData>
    <row r="1" spans="1:27" ht="26.25" customHeight="1">
      <c r="A1" s="115" t="s">
        <v>85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26"/>
    </row>
    <row r="2" spans="1:27" ht="45">
      <c r="A2" s="59" t="s">
        <v>80</v>
      </c>
      <c r="B2" s="55" t="s">
        <v>11</v>
      </c>
      <c r="C2" s="54" t="s">
        <v>44</v>
      </c>
      <c r="D2" s="54" t="s">
        <v>45</v>
      </c>
      <c r="E2" s="54" t="s">
        <v>46</v>
      </c>
      <c r="F2" s="54" t="s">
        <v>47</v>
      </c>
      <c r="G2" s="54" t="s">
        <v>48</v>
      </c>
      <c r="H2" s="54" t="s">
        <v>49</v>
      </c>
      <c r="I2" s="56" t="s">
        <v>79</v>
      </c>
      <c r="J2" s="54" t="s">
        <v>50</v>
      </c>
      <c r="K2" s="54" t="s">
        <v>51</v>
      </c>
      <c r="L2" s="54" t="s">
        <v>52</v>
      </c>
      <c r="M2" s="54" t="s">
        <v>53</v>
      </c>
      <c r="N2" s="54" t="s">
        <v>54</v>
      </c>
      <c r="O2" s="54" t="s">
        <v>55</v>
      </c>
      <c r="P2" s="54" t="s">
        <v>56</v>
      </c>
      <c r="Q2" s="54" t="s">
        <v>57</v>
      </c>
      <c r="R2" s="54" t="s">
        <v>58</v>
      </c>
      <c r="S2" s="54" t="s">
        <v>59</v>
      </c>
      <c r="T2" s="54" t="s">
        <v>60</v>
      </c>
      <c r="U2" s="54" t="s">
        <v>61</v>
      </c>
      <c r="V2" s="54" t="s">
        <v>62</v>
      </c>
      <c r="W2" s="54" t="s">
        <v>63</v>
      </c>
      <c r="X2" s="54" t="s">
        <v>64</v>
      </c>
      <c r="Y2" s="54" t="s">
        <v>65</v>
      </c>
      <c r="Z2" s="54" t="s">
        <v>66</v>
      </c>
      <c r="AA2" s="26"/>
    </row>
    <row r="3" spans="1:27">
      <c r="A3" s="58" t="s">
        <v>1</v>
      </c>
      <c r="B3" s="80">
        <v>454</v>
      </c>
      <c r="C3" s="80">
        <v>451</v>
      </c>
      <c r="D3" s="80">
        <v>165</v>
      </c>
      <c r="E3" s="80">
        <v>71</v>
      </c>
      <c r="F3" s="81">
        <v>0</v>
      </c>
      <c r="G3" s="82">
        <v>0</v>
      </c>
      <c r="H3" s="82">
        <v>0</v>
      </c>
      <c r="I3" s="82">
        <v>0</v>
      </c>
      <c r="J3" s="81">
        <v>93</v>
      </c>
      <c r="K3" s="82">
        <v>113</v>
      </c>
      <c r="L3" s="82">
        <v>81</v>
      </c>
      <c r="M3" s="82">
        <v>217</v>
      </c>
      <c r="N3" s="82">
        <v>67</v>
      </c>
      <c r="O3" s="81">
        <v>287</v>
      </c>
      <c r="P3" s="82">
        <v>219</v>
      </c>
      <c r="Q3" s="81">
        <v>249</v>
      </c>
      <c r="R3" s="81">
        <v>223</v>
      </c>
      <c r="S3" s="81">
        <v>209</v>
      </c>
      <c r="T3" s="81">
        <v>10</v>
      </c>
      <c r="U3" s="81">
        <v>34</v>
      </c>
      <c r="V3" s="81">
        <v>90</v>
      </c>
      <c r="W3" s="81">
        <v>260</v>
      </c>
      <c r="X3" s="81">
        <v>38</v>
      </c>
      <c r="Y3" s="81">
        <v>152</v>
      </c>
      <c r="Z3" s="57">
        <f t="shared" ref="Z3" si="0">SUM(B3:Y3)</f>
        <v>3483</v>
      </c>
      <c r="AA3" s="26"/>
    </row>
    <row r="4" spans="1:27">
      <c r="C4" s="60"/>
    </row>
    <row r="5" spans="1:27">
      <c r="C5" s="61"/>
      <c r="J5" s="61"/>
    </row>
    <row r="6" spans="1:27">
      <c r="T6" s="12"/>
    </row>
  </sheetData>
  <mergeCells count="1">
    <mergeCell ref="A1:Z1"/>
  </mergeCells>
  <pageMargins left="0.23622047244094491" right="0.23622047244094491" top="0.23622047244094491" bottom="0.23622047244094491" header="0.31496062992125984" footer="0.31496062992125984"/>
  <pageSetup paperSize="9" scale="7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4"/>
  <sheetViews>
    <sheetView tabSelected="1" workbookViewId="0">
      <selection activeCell="H12" sqref="H12"/>
    </sheetView>
  </sheetViews>
  <sheetFormatPr defaultRowHeight="15"/>
  <cols>
    <col min="1" max="1" width="19.5703125" customWidth="1"/>
    <col min="2" max="2" width="15.28515625" customWidth="1"/>
    <col min="3" max="3" width="15" customWidth="1"/>
    <col min="4" max="4" width="15.85546875" customWidth="1"/>
    <col min="5" max="5" width="15.5703125" customWidth="1"/>
    <col min="6" max="6" width="19.5703125" customWidth="1"/>
  </cols>
  <sheetData>
    <row r="1" spans="1:6" ht="82.5" customHeight="1">
      <c r="B1" s="14"/>
      <c r="C1" s="14"/>
      <c r="D1" s="14"/>
      <c r="E1" s="116" t="s">
        <v>72</v>
      </c>
      <c r="F1" s="116"/>
    </row>
    <row r="2" spans="1:6" ht="33" customHeight="1">
      <c r="A2" s="117" t="s">
        <v>86</v>
      </c>
      <c r="B2" s="117"/>
      <c r="C2" s="117"/>
      <c r="D2" s="117"/>
      <c r="E2" s="117"/>
      <c r="F2" s="117"/>
    </row>
    <row r="3" spans="1:6" ht="34.5" customHeight="1">
      <c r="A3" s="15" t="s">
        <v>67</v>
      </c>
      <c r="B3" s="16" t="s">
        <v>68</v>
      </c>
      <c r="C3" s="16" t="s">
        <v>69</v>
      </c>
      <c r="D3" s="16" t="s">
        <v>70</v>
      </c>
      <c r="E3" s="16" t="s">
        <v>71</v>
      </c>
      <c r="F3" s="16" t="s">
        <v>87</v>
      </c>
    </row>
    <row r="4" spans="1:6" ht="15" customHeight="1">
      <c r="A4" s="62" t="s">
        <v>1</v>
      </c>
      <c r="B4" s="64">
        <v>1198</v>
      </c>
      <c r="C4" s="65">
        <v>158</v>
      </c>
      <c r="D4" s="66">
        <v>612</v>
      </c>
      <c r="E4" s="83">
        <f t="shared" ref="E4" si="0">C4+D4</f>
        <v>770</v>
      </c>
      <c r="F4" s="84">
        <f t="shared" ref="F4" si="1">E4*100/B4</f>
        <v>64.27378964941569</v>
      </c>
    </row>
  </sheetData>
  <mergeCells count="2">
    <mergeCell ref="E1:F1"/>
    <mergeCell ref="A2:F2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N6"/>
  <sheetViews>
    <sheetView topLeftCell="S1" zoomScale="85" zoomScaleNormal="85" workbookViewId="0">
      <selection activeCell="AM4" sqref="AM4"/>
    </sheetView>
  </sheetViews>
  <sheetFormatPr defaultRowHeight="15"/>
  <cols>
    <col min="1" max="1" width="13.5703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  <col min="38" max="38" width="9.140625" customWidth="1"/>
  </cols>
  <sheetData>
    <row r="1" spans="1:40" ht="39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23"/>
      <c r="T1" s="23"/>
      <c r="U1" s="23"/>
      <c r="V1" s="24"/>
      <c r="W1" s="24"/>
      <c r="X1" s="24"/>
      <c r="Y1" s="24"/>
      <c r="Z1" s="24"/>
      <c r="AA1" s="24"/>
      <c r="AB1" s="24"/>
      <c r="AC1" s="24"/>
      <c r="AD1" s="24"/>
      <c r="AE1" s="23"/>
      <c r="AF1" s="23"/>
      <c r="AG1" s="23"/>
      <c r="AH1" s="23"/>
      <c r="AI1" s="23"/>
      <c r="AJ1" s="23"/>
      <c r="AK1" s="45"/>
      <c r="AL1" s="26"/>
      <c r="AM1" s="26"/>
      <c r="AN1" s="26"/>
    </row>
    <row r="2" spans="1:40" ht="15" customHeight="1">
      <c r="A2" s="101" t="s">
        <v>0</v>
      </c>
      <c r="B2" s="105" t="s">
        <v>2</v>
      </c>
      <c r="C2" s="39"/>
      <c r="D2" s="106" t="s">
        <v>4</v>
      </c>
      <c r="E2" s="106"/>
      <c r="F2" s="106"/>
      <c r="G2" s="107" t="s">
        <v>5</v>
      </c>
      <c r="H2" s="108"/>
      <c r="I2" s="108"/>
      <c r="J2" s="109"/>
      <c r="K2" s="107" t="s">
        <v>6</v>
      </c>
      <c r="L2" s="108"/>
      <c r="M2" s="108"/>
      <c r="N2" s="109"/>
      <c r="O2" s="107" t="s">
        <v>7</v>
      </c>
      <c r="P2" s="108"/>
      <c r="Q2" s="108"/>
      <c r="R2" s="109"/>
      <c r="S2" s="107" t="s">
        <v>8</v>
      </c>
      <c r="T2" s="108"/>
      <c r="U2" s="108"/>
      <c r="V2" s="109"/>
      <c r="W2" s="107" t="s">
        <v>9</v>
      </c>
      <c r="X2" s="108"/>
      <c r="Y2" s="108"/>
      <c r="Z2" s="109"/>
      <c r="AA2" s="107" t="s">
        <v>10</v>
      </c>
      <c r="AB2" s="108"/>
      <c r="AC2" s="108"/>
      <c r="AD2" s="109"/>
      <c r="AE2" s="111" t="s">
        <v>17</v>
      </c>
      <c r="AF2" s="111"/>
      <c r="AG2" s="111" t="s">
        <v>18</v>
      </c>
      <c r="AH2" s="111"/>
      <c r="AI2" s="111" t="s">
        <v>19</v>
      </c>
      <c r="AJ2" s="111"/>
      <c r="AK2" s="93" t="s">
        <v>77</v>
      </c>
      <c r="AL2" s="94"/>
      <c r="AM2" s="94"/>
      <c r="AN2" s="95"/>
    </row>
    <row r="3" spans="1:40" ht="180" customHeight="1">
      <c r="A3" s="102"/>
      <c r="B3" s="105"/>
      <c r="C3" s="40" t="s">
        <v>15</v>
      </c>
      <c r="D3" s="33" t="s">
        <v>16</v>
      </c>
      <c r="E3" s="33" t="s">
        <v>13</v>
      </c>
      <c r="F3" s="33" t="s">
        <v>14</v>
      </c>
      <c r="G3" s="40" t="s">
        <v>15</v>
      </c>
      <c r="H3" s="33" t="s">
        <v>16</v>
      </c>
      <c r="I3" s="33" t="s">
        <v>13</v>
      </c>
      <c r="J3" s="33" t="s">
        <v>14</v>
      </c>
      <c r="K3" s="40" t="s">
        <v>15</v>
      </c>
      <c r="L3" s="33" t="s">
        <v>16</v>
      </c>
      <c r="M3" s="33" t="s">
        <v>13</v>
      </c>
      <c r="N3" s="33" t="s">
        <v>14</v>
      </c>
      <c r="O3" s="40" t="s">
        <v>15</v>
      </c>
      <c r="P3" s="33" t="s">
        <v>16</v>
      </c>
      <c r="Q3" s="33" t="s">
        <v>13</v>
      </c>
      <c r="R3" s="33" t="s">
        <v>14</v>
      </c>
      <c r="S3" s="40" t="s">
        <v>15</v>
      </c>
      <c r="T3" s="33" t="s">
        <v>16</v>
      </c>
      <c r="U3" s="33" t="s">
        <v>13</v>
      </c>
      <c r="V3" s="33" t="s">
        <v>14</v>
      </c>
      <c r="W3" s="40" t="s">
        <v>15</v>
      </c>
      <c r="X3" s="33" t="s">
        <v>16</v>
      </c>
      <c r="Y3" s="33" t="s">
        <v>13</v>
      </c>
      <c r="Z3" s="33" t="s">
        <v>14</v>
      </c>
      <c r="AA3" s="40" t="s">
        <v>15</v>
      </c>
      <c r="AB3" s="33" t="s">
        <v>16</v>
      </c>
      <c r="AC3" s="33" t="s">
        <v>13</v>
      </c>
      <c r="AD3" s="33" t="s">
        <v>14</v>
      </c>
      <c r="AE3" s="46" t="s">
        <v>20</v>
      </c>
      <c r="AF3" s="46" t="s">
        <v>12</v>
      </c>
      <c r="AG3" s="46" t="s">
        <v>20</v>
      </c>
      <c r="AH3" s="46" t="s">
        <v>12</v>
      </c>
      <c r="AI3" s="46" t="s">
        <v>20</v>
      </c>
      <c r="AJ3" s="46" t="s">
        <v>12</v>
      </c>
      <c r="AK3" s="30" t="s">
        <v>76</v>
      </c>
      <c r="AL3" s="31" t="s">
        <v>73</v>
      </c>
      <c r="AM3" s="31" t="s">
        <v>74</v>
      </c>
      <c r="AN3" s="31" t="s">
        <v>75</v>
      </c>
    </row>
    <row r="4" spans="1:40">
      <c r="A4" s="44" t="s">
        <v>1</v>
      </c>
      <c r="B4" s="69">
        <v>11</v>
      </c>
      <c r="C4" s="67">
        <v>150</v>
      </c>
      <c r="D4" s="67">
        <v>19</v>
      </c>
      <c r="E4" s="67">
        <v>2</v>
      </c>
      <c r="F4" s="67">
        <v>6</v>
      </c>
      <c r="G4" s="67">
        <v>188</v>
      </c>
      <c r="H4" s="67">
        <v>40</v>
      </c>
      <c r="I4" s="67">
        <v>3</v>
      </c>
      <c r="J4" s="67">
        <v>14</v>
      </c>
      <c r="K4" s="67">
        <v>172</v>
      </c>
      <c r="L4" s="67">
        <v>31</v>
      </c>
      <c r="M4" s="67">
        <v>1</v>
      </c>
      <c r="N4" s="67">
        <v>9</v>
      </c>
      <c r="O4" s="67">
        <v>184</v>
      </c>
      <c r="P4" s="67">
        <v>23</v>
      </c>
      <c r="Q4" s="67">
        <v>2</v>
      </c>
      <c r="R4" s="67">
        <v>10</v>
      </c>
      <c r="S4" s="67">
        <v>196</v>
      </c>
      <c r="T4" s="67">
        <v>26</v>
      </c>
      <c r="U4" s="67">
        <v>4</v>
      </c>
      <c r="V4" s="67">
        <v>10</v>
      </c>
      <c r="W4" s="67">
        <v>62</v>
      </c>
      <c r="X4" s="67">
        <v>15</v>
      </c>
      <c r="Y4" s="67">
        <v>1</v>
      </c>
      <c r="Z4" s="67">
        <v>4</v>
      </c>
      <c r="AA4" s="67">
        <v>46</v>
      </c>
      <c r="AB4" s="67">
        <v>11</v>
      </c>
      <c r="AC4" s="67">
        <v>3</v>
      </c>
      <c r="AD4" s="67">
        <v>3</v>
      </c>
      <c r="AE4" s="67">
        <v>40</v>
      </c>
      <c r="AF4" s="67">
        <v>0</v>
      </c>
      <c r="AG4" s="67">
        <v>45</v>
      </c>
      <c r="AH4" s="67">
        <v>0</v>
      </c>
      <c r="AI4" s="67">
        <v>45</v>
      </c>
      <c r="AJ4" s="67">
        <v>1</v>
      </c>
      <c r="AK4" s="47">
        <f t="shared" ref="AK4" si="0">SUM(D4+H4+L4+P4+T4+X4+AB4)</f>
        <v>165</v>
      </c>
      <c r="AL4" s="47">
        <f t="shared" ref="AL4" si="1">C4+G4+K4+O4+S4+W4+AA4</f>
        <v>998</v>
      </c>
      <c r="AM4" s="48">
        <f t="shared" ref="AM4" si="2">E4+I4+M4+Q4+U4+Y4+AC4</f>
        <v>16</v>
      </c>
      <c r="AN4" s="48">
        <f t="shared" ref="AN4" si="3">SUM(F4+J4+N4+R4+V4+Z4+AD4)</f>
        <v>56</v>
      </c>
    </row>
    <row r="5" spans="1:40" ht="15" customHeight="1"/>
    <row r="6" spans="1:40" ht="15" customHeight="1"/>
  </sheetData>
  <mergeCells count="14">
    <mergeCell ref="AK2:AN2"/>
    <mergeCell ref="A1:R1"/>
    <mergeCell ref="AE2:AF2"/>
    <mergeCell ref="AG2:AH2"/>
    <mergeCell ref="AI2:AJ2"/>
    <mergeCell ref="K2:N2"/>
    <mergeCell ref="O2:R2"/>
    <mergeCell ref="S2:V2"/>
    <mergeCell ref="W2:Z2"/>
    <mergeCell ref="AA2:AD2"/>
    <mergeCell ref="A2:A3"/>
    <mergeCell ref="B2:B3"/>
    <mergeCell ref="D2:F2"/>
    <mergeCell ref="G2:J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"/>
  <sheetViews>
    <sheetView topLeftCell="E1" zoomScale="55" zoomScaleNormal="55" workbookViewId="0">
      <selection activeCell="AN4" sqref="AN4"/>
    </sheetView>
  </sheetViews>
  <sheetFormatPr defaultRowHeight="15"/>
  <cols>
    <col min="1" max="1" width="13.5703125" customWidth="1"/>
    <col min="31" max="31" width="10.42578125" customWidth="1"/>
    <col min="32" max="32" width="13" customWidth="1"/>
    <col min="33" max="33" width="10.42578125" customWidth="1"/>
    <col min="34" max="34" width="13" customWidth="1"/>
  </cols>
  <sheetData>
    <row r="1" spans="1:40" ht="39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37"/>
      <c r="T1" s="37"/>
      <c r="U1" s="37"/>
      <c r="V1" s="38"/>
      <c r="W1" s="38"/>
      <c r="X1" s="38"/>
      <c r="Y1" s="38"/>
      <c r="Z1" s="38"/>
      <c r="AA1" s="38"/>
      <c r="AB1" s="38"/>
      <c r="AC1" s="38"/>
      <c r="AD1" s="38"/>
      <c r="AE1" s="37"/>
      <c r="AF1" s="37"/>
      <c r="AG1" s="37"/>
      <c r="AH1" s="37"/>
      <c r="AI1" s="26"/>
      <c r="AJ1" s="26"/>
      <c r="AK1" s="26"/>
      <c r="AL1" s="26"/>
      <c r="AM1" s="26"/>
      <c r="AN1" s="26"/>
    </row>
    <row r="2" spans="1:40" ht="15" customHeight="1">
      <c r="A2" s="101" t="s">
        <v>0</v>
      </c>
      <c r="B2" s="105" t="s">
        <v>2</v>
      </c>
      <c r="C2" s="39"/>
      <c r="D2" s="106" t="s">
        <v>4</v>
      </c>
      <c r="E2" s="106"/>
      <c r="F2" s="106"/>
      <c r="G2" s="107" t="s">
        <v>5</v>
      </c>
      <c r="H2" s="108"/>
      <c r="I2" s="108"/>
      <c r="J2" s="109"/>
      <c r="K2" s="107" t="s">
        <v>6</v>
      </c>
      <c r="L2" s="108"/>
      <c r="M2" s="108"/>
      <c r="N2" s="109"/>
      <c r="O2" s="107" t="s">
        <v>7</v>
      </c>
      <c r="P2" s="108"/>
      <c r="Q2" s="108"/>
      <c r="R2" s="109"/>
      <c r="S2" s="107" t="s">
        <v>8</v>
      </c>
      <c r="T2" s="108"/>
      <c r="U2" s="108"/>
      <c r="V2" s="109"/>
      <c r="W2" s="107" t="s">
        <v>9</v>
      </c>
      <c r="X2" s="108"/>
      <c r="Y2" s="108"/>
      <c r="Z2" s="109"/>
      <c r="AA2" s="107" t="s">
        <v>10</v>
      </c>
      <c r="AB2" s="108"/>
      <c r="AC2" s="108"/>
      <c r="AD2" s="109"/>
      <c r="AE2" s="111" t="s">
        <v>17</v>
      </c>
      <c r="AF2" s="111"/>
      <c r="AG2" s="111" t="s">
        <v>18</v>
      </c>
      <c r="AH2" s="111"/>
      <c r="AI2" s="111" t="s">
        <v>19</v>
      </c>
      <c r="AJ2" s="111"/>
      <c r="AK2" s="93" t="s">
        <v>77</v>
      </c>
      <c r="AL2" s="94"/>
      <c r="AM2" s="94"/>
      <c r="AN2" s="95"/>
    </row>
    <row r="3" spans="1:40" ht="180" customHeight="1">
      <c r="A3" s="102"/>
      <c r="B3" s="105"/>
      <c r="C3" s="40" t="s">
        <v>15</v>
      </c>
      <c r="D3" s="33" t="s">
        <v>16</v>
      </c>
      <c r="E3" s="33" t="s">
        <v>13</v>
      </c>
      <c r="F3" s="33" t="s">
        <v>14</v>
      </c>
      <c r="G3" s="40" t="s">
        <v>15</v>
      </c>
      <c r="H3" s="33" t="s">
        <v>16</v>
      </c>
      <c r="I3" s="33" t="s">
        <v>13</v>
      </c>
      <c r="J3" s="33" t="s">
        <v>14</v>
      </c>
      <c r="K3" s="40" t="s">
        <v>15</v>
      </c>
      <c r="L3" s="33" t="s">
        <v>16</v>
      </c>
      <c r="M3" s="33" t="s">
        <v>13</v>
      </c>
      <c r="N3" s="33" t="s">
        <v>14</v>
      </c>
      <c r="O3" s="40" t="s">
        <v>15</v>
      </c>
      <c r="P3" s="33" t="s">
        <v>16</v>
      </c>
      <c r="Q3" s="33" t="s">
        <v>13</v>
      </c>
      <c r="R3" s="33" t="s">
        <v>14</v>
      </c>
      <c r="S3" s="40" t="s">
        <v>15</v>
      </c>
      <c r="T3" s="33" t="s">
        <v>16</v>
      </c>
      <c r="U3" s="33" t="s">
        <v>13</v>
      </c>
      <c r="V3" s="33" t="s">
        <v>14</v>
      </c>
      <c r="W3" s="40" t="s">
        <v>15</v>
      </c>
      <c r="X3" s="33" t="s">
        <v>16</v>
      </c>
      <c r="Y3" s="33" t="s">
        <v>13</v>
      </c>
      <c r="Z3" s="33" t="s">
        <v>14</v>
      </c>
      <c r="AA3" s="40" t="s">
        <v>15</v>
      </c>
      <c r="AB3" s="33" t="s">
        <v>16</v>
      </c>
      <c r="AC3" s="33" t="s">
        <v>13</v>
      </c>
      <c r="AD3" s="33" t="s">
        <v>14</v>
      </c>
      <c r="AE3" s="46" t="s">
        <v>20</v>
      </c>
      <c r="AF3" s="46" t="s">
        <v>12</v>
      </c>
      <c r="AG3" s="46" t="s">
        <v>20</v>
      </c>
      <c r="AH3" s="46" t="s">
        <v>12</v>
      </c>
      <c r="AI3" s="46" t="s">
        <v>20</v>
      </c>
      <c r="AJ3" s="46" t="s">
        <v>12</v>
      </c>
      <c r="AK3" s="30" t="s">
        <v>76</v>
      </c>
      <c r="AL3" s="31" t="s">
        <v>73</v>
      </c>
      <c r="AM3" s="31" t="s">
        <v>74</v>
      </c>
      <c r="AN3" s="31" t="s">
        <v>75</v>
      </c>
    </row>
    <row r="4" spans="1:40">
      <c r="A4" s="44" t="s">
        <v>1</v>
      </c>
      <c r="B4" s="69">
        <v>11</v>
      </c>
      <c r="C4" s="67">
        <v>150</v>
      </c>
      <c r="D4" s="67">
        <v>12</v>
      </c>
      <c r="E4" s="67">
        <v>0</v>
      </c>
      <c r="F4" s="67">
        <v>1</v>
      </c>
      <c r="G4" s="67">
        <v>188</v>
      </c>
      <c r="H4" s="67">
        <v>19</v>
      </c>
      <c r="I4" s="67">
        <v>1</v>
      </c>
      <c r="J4" s="67">
        <v>5</v>
      </c>
      <c r="K4" s="67">
        <v>172</v>
      </c>
      <c r="L4" s="67">
        <v>9</v>
      </c>
      <c r="M4" s="67">
        <v>0</v>
      </c>
      <c r="N4" s="67">
        <v>3</v>
      </c>
      <c r="O4" s="67">
        <v>184</v>
      </c>
      <c r="P4" s="67">
        <v>13</v>
      </c>
      <c r="Q4" s="67">
        <v>0</v>
      </c>
      <c r="R4" s="67">
        <v>2</v>
      </c>
      <c r="S4" s="67">
        <v>196</v>
      </c>
      <c r="T4" s="67">
        <v>10</v>
      </c>
      <c r="U4" s="67">
        <v>0</v>
      </c>
      <c r="V4" s="67">
        <v>3</v>
      </c>
      <c r="W4" s="67">
        <v>62</v>
      </c>
      <c r="X4" s="67">
        <v>6</v>
      </c>
      <c r="Y4" s="67">
        <v>0</v>
      </c>
      <c r="Z4" s="67">
        <v>0</v>
      </c>
      <c r="AA4" s="67">
        <v>46</v>
      </c>
      <c r="AB4" s="67">
        <v>2</v>
      </c>
      <c r="AC4" s="67">
        <v>0</v>
      </c>
      <c r="AD4" s="67">
        <v>2</v>
      </c>
      <c r="AE4" s="67">
        <v>66</v>
      </c>
      <c r="AF4" s="67">
        <v>0</v>
      </c>
      <c r="AG4" s="67">
        <v>72</v>
      </c>
      <c r="AH4" s="67">
        <v>0</v>
      </c>
      <c r="AI4" s="67">
        <v>72</v>
      </c>
      <c r="AJ4" s="67">
        <v>0</v>
      </c>
      <c r="AK4" s="47">
        <f t="shared" ref="AK4" si="0">SUM(D4+H4+L4+P4+T4+X4+AB4)</f>
        <v>71</v>
      </c>
      <c r="AL4" s="47">
        <f t="shared" ref="AL4" si="1">C4+G4+K4+O4+S4+W4+AA4</f>
        <v>998</v>
      </c>
      <c r="AM4" s="48">
        <f t="shared" ref="AM4" si="2">E4+I4+M4+Q4+U4+Y4+AC4</f>
        <v>1</v>
      </c>
      <c r="AN4" s="48">
        <f t="shared" ref="AN4" si="3">SUM(F4+J4+N4+R4+V4+Z4+AD4)</f>
        <v>16</v>
      </c>
    </row>
    <row r="5" spans="1:40" ht="15" customHeight="1"/>
    <row r="6" spans="1:40" ht="15" customHeight="1"/>
  </sheetData>
  <mergeCells count="14">
    <mergeCell ref="AK2:AN2"/>
    <mergeCell ref="A1:R1"/>
    <mergeCell ref="AI2:AJ2"/>
    <mergeCell ref="AG2:AH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31496062992125984" right="0.31496062992125984" top="0.35433070866141736" bottom="0.35433070866141736" header="0.31496062992125984" footer="0.31496062992125984"/>
  <pageSetup paperSize="9" scale="67" fitToWidth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N7"/>
  <sheetViews>
    <sheetView topLeftCell="G1" zoomScale="80" zoomScaleNormal="80" workbookViewId="0">
      <selection activeCell="C4" sqref="C4:AJ4"/>
    </sheetView>
  </sheetViews>
  <sheetFormatPr defaultRowHeight="15"/>
  <cols>
    <col min="1" max="1" width="16.42578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37"/>
      <c r="T1" s="37"/>
      <c r="U1" s="37"/>
      <c r="V1" s="38"/>
      <c r="W1" s="38"/>
      <c r="X1" s="38"/>
      <c r="Y1" s="38"/>
      <c r="Z1" s="38"/>
      <c r="AA1" s="38"/>
      <c r="AB1" s="38"/>
      <c r="AC1" s="38"/>
      <c r="AD1" s="38"/>
      <c r="AE1" s="37"/>
      <c r="AF1" s="37"/>
      <c r="AG1" s="37"/>
      <c r="AH1" s="37"/>
      <c r="AI1" s="37"/>
      <c r="AJ1" s="37"/>
      <c r="AK1" s="26"/>
      <c r="AL1" s="26"/>
      <c r="AM1" s="26"/>
      <c r="AN1" s="26"/>
    </row>
    <row r="2" spans="1:40" ht="15" customHeight="1">
      <c r="A2" s="101" t="s">
        <v>0</v>
      </c>
      <c r="B2" s="105" t="s">
        <v>2</v>
      </c>
      <c r="C2" s="39"/>
      <c r="D2" s="106" t="s">
        <v>4</v>
      </c>
      <c r="E2" s="106"/>
      <c r="F2" s="106"/>
      <c r="G2" s="107" t="s">
        <v>5</v>
      </c>
      <c r="H2" s="108"/>
      <c r="I2" s="108"/>
      <c r="J2" s="109"/>
      <c r="K2" s="107" t="s">
        <v>6</v>
      </c>
      <c r="L2" s="108"/>
      <c r="M2" s="108"/>
      <c r="N2" s="109"/>
      <c r="O2" s="107" t="s">
        <v>7</v>
      </c>
      <c r="P2" s="108"/>
      <c r="Q2" s="108"/>
      <c r="R2" s="109"/>
      <c r="S2" s="107" t="s">
        <v>8</v>
      </c>
      <c r="T2" s="108"/>
      <c r="U2" s="108"/>
      <c r="V2" s="109"/>
      <c r="W2" s="107" t="s">
        <v>9</v>
      </c>
      <c r="X2" s="108"/>
      <c r="Y2" s="108"/>
      <c r="Z2" s="109"/>
      <c r="AA2" s="107" t="s">
        <v>10</v>
      </c>
      <c r="AB2" s="108"/>
      <c r="AC2" s="108"/>
      <c r="AD2" s="109"/>
      <c r="AE2" s="110" t="s">
        <v>17</v>
      </c>
      <c r="AF2" s="110"/>
      <c r="AG2" s="110" t="s">
        <v>18</v>
      </c>
      <c r="AH2" s="110"/>
      <c r="AI2" s="110" t="s">
        <v>19</v>
      </c>
      <c r="AJ2" s="110"/>
      <c r="AK2" s="93" t="s">
        <v>77</v>
      </c>
      <c r="AL2" s="94"/>
      <c r="AM2" s="94"/>
      <c r="AN2" s="95"/>
    </row>
    <row r="3" spans="1:40" ht="180" customHeight="1">
      <c r="A3" s="102"/>
      <c r="B3" s="105"/>
      <c r="C3" s="40" t="s">
        <v>15</v>
      </c>
      <c r="D3" s="33" t="s">
        <v>16</v>
      </c>
      <c r="E3" s="33" t="s">
        <v>13</v>
      </c>
      <c r="F3" s="33" t="s">
        <v>14</v>
      </c>
      <c r="G3" s="40" t="s">
        <v>15</v>
      </c>
      <c r="H3" s="33" t="s">
        <v>16</v>
      </c>
      <c r="I3" s="33" t="s">
        <v>13</v>
      </c>
      <c r="J3" s="33" t="s">
        <v>14</v>
      </c>
      <c r="K3" s="40" t="s">
        <v>15</v>
      </c>
      <c r="L3" s="33" t="s">
        <v>16</v>
      </c>
      <c r="M3" s="33" t="s">
        <v>13</v>
      </c>
      <c r="N3" s="33" t="s">
        <v>14</v>
      </c>
      <c r="O3" s="40" t="s">
        <v>15</v>
      </c>
      <c r="P3" s="33" t="s">
        <v>16</v>
      </c>
      <c r="Q3" s="33" t="s">
        <v>13</v>
      </c>
      <c r="R3" s="33" t="s">
        <v>14</v>
      </c>
      <c r="S3" s="40" t="s">
        <v>15</v>
      </c>
      <c r="T3" s="33" t="s">
        <v>16</v>
      </c>
      <c r="U3" s="33" t="s">
        <v>13</v>
      </c>
      <c r="V3" s="33" t="s">
        <v>14</v>
      </c>
      <c r="W3" s="40" t="s">
        <v>15</v>
      </c>
      <c r="X3" s="33" t="s">
        <v>16</v>
      </c>
      <c r="Y3" s="33" t="s">
        <v>13</v>
      </c>
      <c r="Z3" s="33" t="s">
        <v>14</v>
      </c>
      <c r="AA3" s="40" t="s">
        <v>15</v>
      </c>
      <c r="AB3" s="33" t="s">
        <v>16</v>
      </c>
      <c r="AC3" s="33" t="s">
        <v>13</v>
      </c>
      <c r="AD3" s="33" t="s">
        <v>14</v>
      </c>
      <c r="AE3" s="41" t="s">
        <v>20</v>
      </c>
      <c r="AF3" s="41" t="s">
        <v>12</v>
      </c>
      <c r="AG3" s="41" t="s">
        <v>20</v>
      </c>
      <c r="AH3" s="41" t="s">
        <v>12</v>
      </c>
      <c r="AI3" s="41" t="s">
        <v>20</v>
      </c>
      <c r="AJ3" s="41" t="s">
        <v>12</v>
      </c>
      <c r="AK3" s="30" t="s">
        <v>76</v>
      </c>
      <c r="AL3" s="31" t="s">
        <v>73</v>
      </c>
      <c r="AM3" s="31" t="s">
        <v>74</v>
      </c>
      <c r="AN3" s="31" t="s">
        <v>75</v>
      </c>
    </row>
    <row r="4" spans="1:40">
      <c r="A4" s="44" t="s">
        <v>1</v>
      </c>
      <c r="B4" s="69">
        <v>11</v>
      </c>
      <c r="C4" s="67">
        <v>0</v>
      </c>
      <c r="D4" s="67">
        <v>0</v>
      </c>
      <c r="E4" s="67">
        <v>0</v>
      </c>
      <c r="F4" s="67">
        <v>0</v>
      </c>
      <c r="G4" s="67">
        <v>0</v>
      </c>
      <c r="H4" s="67">
        <v>0</v>
      </c>
      <c r="I4" s="67">
        <v>0</v>
      </c>
      <c r="J4" s="67">
        <v>0</v>
      </c>
      <c r="K4" s="67">
        <v>0</v>
      </c>
      <c r="L4" s="67">
        <v>0</v>
      </c>
      <c r="M4" s="67">
        <v>0</v>
      </c>
      <c r="N4" s="67">
        <v>0</v>
      </c>
      <c r="O4" s="67">
        <v>0</v>
      </c>
      <c r="P4" s="67">
        <v>0</v>
      </c>
      <c r="Q4" s="67">
        <v>0</v>
      </c>
      <c r="R4" s="67">
        <v>0</v>
      </c>
      <c r="S4" s="67">
        <v>0</v>
      </c>
      <c r="T4" s="67">
        <v>0</v>
      </c>
      <c r="U4" s="67">
        <v>0</v>
      </c>
      <c r="V4" s="67">
        <v>0</v>
      </c>
      <c r="W4" s="67">
        <v>0</v>
      </c>
      <c r="X4" s="67">
        <v>0</v>
      </c>
      <c r="Y4" s="67">
        <v>0</v>
      </c>
      <c r="Z4" s="67">
        <v>0</v>
      </c>
      <c r="AA4" s="67">
        <v>0</v>
      </c>
      <c r="AB4" s="67">
        <v>0</v>
      </c>
      <c r="AC4" s="67">
        <v>0</v>
      </c>
      <c r="AD4" s="67">
        <v>0</v>
      </c>
      <c r="AE4" s="67">
        <v>0</v>
      </c>
      <c r="AF4" s="67">
        <v>0</v>
      </c>
      <c r="AG4" s="67">
        <v>0</v>
      </c>
      <c r="AH4" s="67">
        <v>0</v>
      </c>
      <c r="AI4" s="67">
        <v>0</v>
      </c>
      <c r="AJ4" s="67">
        <v>0</v>
      </c>
      <c r="AK4" s="49">
        <f t="shared" ref="AK4" si="0">SUM(D4+H4+L4+P4+T4+X4+AB4)</f>
        <v>0</v>
      </c>
      <c r="AL4" s="49">
        <f t="shared" ref="AL4" si="1">C4+G4+K4+O4+S4+W4+AA4</f>
        <v>0</v>
      </c>
      <c r="AM4" s="43">
        <f t="shared" ref="AM4" si="2">E4+I4+M4+Q4+U4+Y4+AC4</f>
        <v>0</v>
      </c>
      <c r="AN4" s="43">
        <f t="shared" ref="AN4" si="3">SUM(F4+J4+N4+R4+V4+Z4+AD4)</f>
        <v>0</v>
      </c>
    </row>
    <row r="5" spans="1:40" ht="15" customHeight="1"/>
    <row r="6" spans="1:40" ht="15" customHeight="1"/>
    <row r="7" spans="1:40" ht="15" customHeight="1"/>
  </sheetData>
  <mergeCells count="14">
    <mergeCell ref="AK2:AN2"/>
    <mergeCell ref="A1:R1"/>
    <mergeCell ref="AI2:AJ2"/>
    <mergeCell ref="S2:V2"/>
    <mergeCell ref="W2:Z2"/>
    <mergeCell ref="AA2:AD2"/>
    <mergeCell ref="AE2:AF2"/>
    <mergeCell ref="AG2:AH2"/>
    <mergeCell ref="O2:R2"/>
    <mergeCell ref="A2:A3"/>
    <mergeCell ref="B2:B3"/>
    <mergeCell ref="D2:F2"/>
    <mergeCell ref="G2:J2"/>
    <mergeCell ref="K2:N2"/>
  </mergeCells>
  <pageMargins left="0.31496062992125984" right="0.31496062992125984" top="0.35433070866141736" bottom="0.35433070866141736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4"/>
  <sheetViews>
    <sheetView topLeftCell="O1" workbookViewId="0">
      <selection activeCell="C4" sqref="C4:AJ4"/>
    </sheetView>
  </sheetViews>
  <sheetFormatPr defaultRowHeight="15"/>
  <cols>
    <col min="1" max="1" width="13.5703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37"/>
      <c r="T1" s="37"/>
      <c r="U1" s="37"/>
      <c r="V1" s="38"/>
      <c r="W1" s="38"/>
      <c r="X1" s="38"/>
      <c r="Y1" s="38"/>
      <c r="Z1" s="38"/>
      <c r="AA1" s="38"/>
      <c r="AB1" s="38"/>
      <c r="AC1" s="38"/>
      <c r="AD1" s="38"/>
      <c r="AE1" s="37"/>
      <c r="AF1" s="37"/>
      <c r="AG1" s="37"/>
      <c r="AH1" s="37"/>
      <c r="AI1" s="37"/>
      <c r="AJ1" s="37"/>
      <c r="AK1" s="26"/>
      <c r="AL1" s="26"/>
      <c r="AM1" s="26"/>
      <c r="AN1" s="26"/>
    </row>
    <row r="2" spans="1:40" ht="15" customHeight="1">
      <c r="A2" s="101" t="s">
        <v>0</v>
      </c>
      <c r="B2" s="105" t="s">
        <v>2</v>
      </c>
      <c r="C2" s="39"/>
      <c r="D2" s="106" t="s">
        <v>4</v>
      </c>
      <c r="E2" s="106"/>
      <c r="F2" s="106"/>
      <c r="G2" s="107" t="s">
        <v>5</v>
      </c>
      <c r="H2" s="108"/>
      <c r="I2" s="108"/>
      <c r="J2" s="109"/>
      <c r="K2" s="107" t="s">
        <v>6</v>
      </c>
      <c r="L2" s="108"/>
      <c r="M2" s="108"/>
      <c r="N2" s="109"/>
      <c r="O2" s="107" t="s">
        <v>7</v>
      </c>
      <c r="P2" s="108"/>
      <c r="Q2" s="108"/>
      <c r="R2" s="109"/>
      <c r="S2" s="107" t="s">
        <v>8</v>
      </c>
      <c r="T2" s="108"/>
      <c r="U2" s="108"/>
      <c r="V2" s="109"/>
      <c r="W2" s="107" t="s">
        <v>9</v>
      </c>
      <c r="X2" s="108"/>
      <c r="Y2" s="108"/>
      <c r="Z2" s="109"/>
      <c r="AA2" s="107" t="s">
        <v>10</v>
      </c>
      <c r="AB2" s="108"/>
      <c r="AC2" s="108"/>
      <c r="AD2" s="109"/>
      <c r="AE2" s="110" t="s">
        <v>17</v>
      </c>
      <c r="AF2" s="110"/>
      <c r="AG2" s="110" t="s">
        <v>18</v>
      </c>
      <c r="AH2" s="110"/>
      <c r="AI2" s="110" t="s">
        <v>19</v>
      </c>
      <c r="AJ2" s="110"/>
      <c r="AK2" s="93" t="s">
        <v>77</v>
      </c>
      <c r="AL2" s="94"/>
      <c r="AM2" s="94"/>
      <c r="AN2" s="95"/>
    </row>
    <row r="3" spans="1:40" ht="180" customHeight="1">
      <c r="A3" s="102"/>
      <c r="B3" s="105"/>
      <c r="C3" s="40" t="s">
        <v>15</v>
      </c>
      <c r="D3" s="33" t="s">
        <v>16</v>
      </c>
      <c r="E3" s="33" t="s">
        <v>13</v>
      </c>
      <c r="F3" s="33" t="s">
        <v>14</v>
      </c>
      <c r="G3" s="40" t="s">
        <v>15</v>
      </c>
      <c r="H3" s="33" t="s">
        <v>16</v>
      </c>
      <c r="I3" s="33" t="s">
        <v>13</v>
      </c>
      <c r="J3" s="33" t="s">
        <v>14</v>
      </c>
      <c r="K3" s="40" t="s">
        <v>15</v>
      </c>
      <c r="L3" s="33" t="s">
        <v>16</v>
      </c>
      <c r="M3" s="33" t="s">
        <v>13</v>
      </c>
      <c r="N3" s="33" t="s">
        <v>14</v>
      </c>
      <c r="O3" s="40" t="s">
        <v>15</v>
      </c>
      <c r="P3" s="33" t="s">
        <v>16</v>
      </c>
      <c r="Q3" s="33" t="s">
        <v>13</v>
      </c>
      <c r="R3" s="33" t="s">
        <v>14</v>
      </c>
      <c r="S3" s="40" t="s">
        <v>15</v>
      </c>
      <c r="T3" s="33" t="s">
        <v>16</v>
      </c>
      <c r="U3" s="33" t="s">
        <v>13</v>
      </c>
      <c r="V3" s="33" t="s">
        <v>14</v>
      </c>
      <c r="W3" s="40" t="s">
        <v>15</v>
      </c>
      <c r="X3" s="33" t="s">
        <v>16</v>
      </c>
      <c r="Y3" s="33" t="s">
        <v>13</v>
      </c>
      <c r="Z3" s="33" t="s">
        <v>14</v>
      </c>
      <c r="AA3" s="40" t="s">
        <v>15</v>
      </c>
      <c r="AB3" s="33" t="s">
        <v>16</v>
      </c>
      <c r="AC3" s="33" t="s">
        <v>13</v>
      </c>
      <c r="AD3" s="33" t="s">
        <v>14</v>
      </c>
      <c r="AE3" s="41" t="s">
        <v>20</v>
      </c>
      <c r="AF3" s="41" t="s">
        <v>12</v>
      </c>
      <c r="AG3" s="41" t="s">
        <v>20</v>
      </c>
      <c r="AH3" s="41" t="s">
        <v>12</v>
      </c>
      <c r="AI3" s="41" t="s">
        <v>20</v>
      </c>
      <c r="AJ3" s="41" t="s">
        <v>12</v>
      </c>
      <c r="AK3" s="30" t="s">
        <v>76</v>
      </c>
      <c r="AL3" s="31" t="s">
        <v>73</v>
      </c>
      <c r="AM3" s="31" t="s">
        <v>74</v>
      </c>
      <c r="AN3" s="31" t="s">
        <v>75</v>
      </c>
    </row>
    <row r="4" spans="1:40">
      <c r="A4" s="44" t="s">
        <v>1</v>
      </c>
      <c r="B4" s="69">
        <v>11</v>
      </c>
      <c r="C4" s="67">
        <v>0</v>
      </c>
      <c r="D4" s="67">
        <v>0</v>
      </c>
      <c r="E4" s="67">
        <v>0</v>
      </c>
      <c r="F4" s="67">
        <v>0</v>
      </c>
      <c r="G4" s="67">
        <v>0</v>
      </c>
      <c r="H4" s="67">
        <v>0</v>
      </c>
      <c r="I4" s="67">
        <v>0</v>
      </c>
      <c r="J4" s="67">
        <v>0</v>
      </c>
      <c r="K4" s="67">
        <v>0</v>
      </c>
      <c r="L4" s="67">
        <v>0</v>
      </c>
      <c r="M4" s="67">
        <v>0</v>
      </c>
      <c r="N4" s="67">
        <v>0</v>
      </c>
      <c r="O4" s="67">
        <v>0</v>
      </c>
      <c r="P4" s="67">
        <v>0</v>
      </c>
      <c r="Q4" s="67">
        <v>0</v>
      </c>
      <c r="R4" s="67">
        <v>0</v>
      </c>
      <c r="S4" s="67">
        <v>0</v>
      </c>
      <c r="T4" s="67">
        <v>0</v>
      </c>
      <c r="U4" s="67">
        <v>0</v>
      </c>
      <c r="V4" s="67">
        <v>0</v>
      </c>
      <c r="W4" s="67">
        <v>0</v>
      </c>
      <c r="X4" s="67">
        <v>0</v>
      </c>
      <c r="Y4" s="67">
        <v>0</v>
      </c>
      <c r="Z4" s="67">
        <v>0</v>
      </c>
      <c r="AA4" s="67">
        <v>0</v>
      </c>
      <c r="AB4" s="67">
        <v>0</v>
      </c>
      <c r="AC4" s="67">
        <v>0</v>
      </c>
      <c r="AD4" s="67">
        <v>0</v>
      </c>
      <c r="AE4" s="67">
        <v>0</v>
      </c>
      <c r="AF4" s="67">
        <v>0</v>
      </c>
      <c r="AG4" s="67">
        <v>0</v>
      </c>
      <c r="AH4" s="67">
        <v>0</v>
      </c>
      <c r="AI4" s="67">
        <v>0</v>
      </c>
      <c r="AJ4" s="67">
        <v>0</v>
      </c>
      <c r="AK4" s="49">
        <f t="shared" ref="AK4" si="0">SUM(D4+H4+L4+P4+T4+X4+AB4)</f>
        <v>0</v>
      </c>
      <c r="AL4" s="49">
        <f t="shared" ref="AL4" si="1">C4+G4+K4+O4+S4+W4+AA4</f>
        <v>0</v>
      </c>
      <c r="AM4" s="43">
        <f t="shared" ref="AM4" si="2">E4+I4+M4+Q4+U4+Y4+AC4</f>
        <v>0</v>
      </c>
      <c r="AN4" s="43">
        <f t="shared" ref="AN4" si="3">SUM(F4+J4+N4+R4+V4+Z4+AD4)</f>
        <v>0</v>
      </c>
    </row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N7"/>
  <sheetViews>
    <sheetView topLeftCell="N1" workbookViewId="0">
      <selection activeCell="C4" sqref="C4:AJ4"/>
    </sheetView>
  </sheetViews>
  <sheetFormatPr defaultRowHeight="15"/>
  <cols>
    <col min="1" max="1" width="13.5703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37"/>
      <c r="T1" s="37"/>
      <c r="U1" s="37"/>
      <c r="V1" s="38"/>
      <c r="W1" s="38"/>
      <c r="X1" s="38"/>
      <c r="Y1" s="38"/>
      <c r="Z1" s="38"/>
      <c r="AA1" s="38"/>
      <c r="AB1" s="38"/>
      <c r="AC1" s="38"/>
      <c r="AD1" s="38"/>
      <c r="AE1" s="37"/>
      <c r="AF1" s="37"/>
      <c r="AG1" s="37"/>
      <c r="AH1" s="37"/>
      <c r="AI1" s="37"/>
      <c r="AJ1" s="37"/>
      <c r="AK1" s="26"/>
      <c r="AL1" s="26"/>
      <c r="AM1" s="26"/>
      <c r="AN1" s="26"/>
    </row>
    <row r="2" spans="1:40" ht="15" customHeight="1">
      <c r="A2" s="101" t="s">
        <v>0</v>
      </c>
      <c r="B2" s="105" t="s">
        <v>2</v>
      </c>
      <c r="C2" s="39"/>
      <c r="D2" s="106" t="s">
        <v>4</v>
      </c>
      <c r="E2" s="106"/>
      <c r="F2" s="106"/>
      <c r="G2" s="107" t="s">
        <v>5</v>
      </c>
      <c r="H2" s="108"/>
      <c r="I2" s="108"/>
      <c r="J2" s="109"/>
      <c r="K2" s="107" t="s">
        <v>6</v>
      </c>
      <c r="L2" s="108"/>
      <c r="M2" s="108"/>
      <c r="N2" s="109"/>
      <c r="O2" s="107" t="s">
        <v>7</v>
      </c>
      <c r="P2" s="108"/>
      <c r="Q2" s="108"/>
      <c r="R2" s="109"/>
      <c r="S2" s="107" t="s">
        <v>8</v>
      </c>
      <c r="T2" s="108"/>
      <c r="U2" s="108"/>
      <c r="V2" s="109"/>
      <c r="W2" s="107" t="s">
        <v>9</v>
      </c>
      <c r="X2" s="108"/>
      <c r="Y2" s="108"/>
      <c r="Z2" s="109"/>
      <c r="AA2" s="107" t="s">
        <v>10</v>
      </c>
      <c r="AB2" s="108"/>
      <c r="AC2" s="108"/>
      <c r="AD2" s="109"/>
      <c r="AE2" s="110" t="s">
        <v>17</v>
      </c>
      <c r="AF2" s="110"/>
      <c r="AG2" s="110" t="s">
        <v>18</v>
      </c>
      <c r="AH2" s="110"/>
      <c r="AI2" s="110" t="s">
        <v>19</v>
      </c>
      <c r="AJ2" s="110"/>
      <c r="AK2" s="93" t="s">
        <v>77</v>
      </c>
      <c r="AL2" s="94"/>
      <c r="AM2" s="94"/>
      <c r="AN2" s="95"/>
    </row>
    <row r="3" spans="1:40" ht="180" customHeight="1">
      <c r="A3" s="102"/>
      <c r="B3" s="105"/>
      <c r="C3" s="40" t="s">
        <v>15</v>
      </c>
      <c r="D3" s="33" t="s">
        <v>16</v>
      </c>
      <c r="E3" s="33" t="s">
        <v>13</v>
      </c>
      <c r="F3" s="33" t="s">
        <v>14</v>
      </c>
      <c r="G3" s="40" t="s">
        <v>15</v>
      </c>
      <c r="H3" s="33" t="s">
        <v>16</v>
      </c>
      <c r="I3" s="33" t="s">
        <v>13</v>
      </c>
      <c r="J3" s="33" t="s">
        <v>14</v>
      </c>
      <c r="K3" s="40" t="s">
        <v>15</v>
      </c>
      <c r="L3" s="33" t="s">
        <v>16</v>
      </c>
      <c r="M3" s="33" t="s">
        <v>13</v>
      </c>
      <c r="N3" s="33" t="s">
        <v>14</v>
      </c>
      <c r="O3" s="40" t="s">
        <v>15</v>
      </c>
      <c r="P3" s="33" t="s">
        <v>16</v>
      </c>
      <c r="Q3" s="33" t="s">
        <v>13</v>
      </c>
      <c r="R3" s="33" t="s">
        <v>14</v>
      </c>
      <c r="S3" s="40" t="s">
        <v>15</v>
      </c>
      <c r="T3" s="33" t="s">
        <v>16</v>
      </c>
      <c r="U3" s="33" t="s">
        <v>13</v>
      </c>
      <c r="V3" s="33" t="s">
        <v>14</v>
      </c>
      <c r="W3" s="40" t="s">
        <v>15</v>
      </c>
      <c r="X3" s="33" t="s">
        <v>16</v>
      </c>
      <c r="Y3" s="33" t="s">
        <v>13</v>
      </c>
      <c r="Z3" s="33" t="s">
        <v>14</v>
      </c>
      <c r="AA3" s="40" t="s">
        <v>15</v>
      </c>
      <c r="AB3" s="33" t="s">
        <v>16</v>
      </c>
      <c r="AC3" s="33" t="s">
        <v>13</v>
      </c>
      <c r="AD3" s="33" t="s">
        <v>14</v>
      </c>
      <c r="AE3" s="41" t="s">
        <v>20</v>
      </c>
      <c r="AF3" s="41" t="s">
        <v>12</v>
      </c>
      <c r="AG3" s="41" t="s">
        <v>20</v>
      </c>
      <c r="AH3" s="41" t="s">
        <v>12</v>
      </c>
      <c r="AI3" s="41" t="s">
        <v>20</v>
      </c>
      <c r="AJ3" s="41" t="s">
        <v>12</v>
      </c>
      <c r="AK3" s="30" t="s">
        <v>76</v>
      </c>
      <c r="AL3" s="31" t="s">
        <v>73</v>
      </c>
      <c r="AM3" s="31" t="s">
        <v>74</v>
      </c>
      <c r="AN3" s="31" t="s">
        <v>75</v>
      </c>
    </row>
    <row r="4" spans="1:40">
      <c r="A4" s="73" t="s">
        <v>1</v>
      </c>
      <c r="B4" s="75">
        <v>11</v>
      </c>
      <c r="C4" s="76">
        <v>0</v>
      </c>
      <c r="D4" s="67">
        <v>0</v>
      </c>
      <c r="E4" s="76">
        <v>0</v>
      </c>
      <c r="F4" s="67">
        <v>0</v>
      </c>
      <c r="G4" s="76">
        <v>0</v>
      </c>
      <c r="H4" s="67">
        <v>0</v>
      </c>
      <c r="I4" s="76">
        <v>0</v>
      </c>
      <c r="J4" s="67">
        <v>0</v>
      </c>
      <c r="K4" s="76">
        <v>0</v>
      </c>
      <c r="L4" s="67">
        <v>0</v>
      </c>
      <c r="M4" s="76">
        <v>0</v>
      </c>
      <c r="N4" s="67">
        <v>0</v>
      </c>
      <c r="O4" s="76">
        <v>0</v>
      </c>
      <c r="P4" s="67">
        <v>0</v>
      </c>
      <c r="Q4" s="76">
        <v>0</v>
      </c>
      <c r="R4" s="67">
        <v>0</v>
      </c>
      <c r="S4" s="76">
        <v>0</v>
      </c>
      <c r="T4" s="67">
        <v>0</v>
      </c>
      <c r="U4" s="76">
        <v>0</v>
      </c>
      <c r="V4" s="67">
        <v>0</v>
      </c>
      <c r="W4" s="76">
        <v>0</v>
      </c>
      <c r="X4" s="67">
        <v>0</v>
      </c>
      <c r="Y4" s="76">
        <v>0</v>
      </c>
      <c r="Z4" s="67">
        <v>0</v>
      </c>
      <c r="AA4" s="76">
        <v>0</v>
      </c>
      <c r="AB4" s="67">
        <v>0</v>
      </c>
      <c r="AC4" s="76">
        <v>0</v>
      </c>
      <c r="AD4" s="67">
        <v>0</v>
      </c>
      <c r="AE4" s="76">
        <v>0</v>
      </c>
      <c r="AF4" s="67">
        <v>0</v>
      </c>
      <c r="AG4" s="76">
        <v>0</v>
      </c>
      <c r="AH4" s="67">
        <v>0</v>
      </c>
      <c r="AI4" s="76">
        <v>0</v>
      </c>
      <c r="AJ4" s="67">
        <v>0</v>
      </c>
      <c r="AK4" s="49">
        <f t="shared" ref="AK4" si="0">SUM(D4+H4+L4+P4+T4+X4+AB4)</f>
        <v>0</v>
      </c>
      <c r="AL4" s="49">
        <f t="shared" ref="AL4" si="1">C4+G4+K4+O4+S4+W4+AA4</f>
        <v>0</v>
      </c>
      <c r="AM4" s="43">
        <f t="shared" ref="AM4" si="2">E4+I4+M4+Q4+U4+Y4+AC4</f>
        <v>0</v>
      </c>
      <c r="AN4" s="43">
        <f t="shared" ref="AN4" si="3">SUM(F4+J4+N4+R4+V4+Z4+AD4)</f>
        <v>0</v>
      </c>
    </row>
    <row r="5" spans="1:40" ht="15" customHeight="1"/>
    <row r="6" spans="1:40" ht="15" customHeight="1"/>
    <row r="7" spans="1:40" ht="15" customHeight="1"/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N7"/>
  <sheetViews>
    <sheetView topLeftCell="I1" zoomScale="85" zoomScaleNormal="85" workbookViewId="0">
      <selection activeCell="C4" sqref="C4:AJ4"/>
    </sheetView>
  </sheetViews>
  <sheetFormatPr defaultRowHeight="15"/>
  <cols>
    <col min="1" max="1" width="16.285156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37"/>
      <c r="T1" s="37"/>
      <c r="U1" s="37"/>
      <c r="V1" s="38"/>
      <c r="W1" s="38"/>
      <c r="X1" s="38"/>
      <c r="Y1" s="38"/>
      <c r="Z1" s="38"/>
      <c r="AA1" s="38"/>
      <c r="AB1" s="38"/>
      <c r="AC1" s="38"/>
      <c r="AD1" s="38"/>
      <c r="AE1" s="37"/>
      <c r="AF1" s="37"/>
      <c r="AG1" s="37"/>
      <c r="AH1" s="37"/>
      <c r="AI1" s="37"/>
      <c r="AJ1" s="37"/>
      <c r="AK1" s="26"/>
      <c r="AL1" s="26"/>
      <c r="AM1" s="26"/>
      <c r="AN1" s="26"/>
    </row>
    <row r="2" spans="1:40" ht="15" customHeight="1">
      <c r="A2" s="101" t="s">
        <v>0</v>
      </c>
      <c r="B2" s="105" t="s">
        <v>2</v>
      </c>
      <c r="C2" s="39"/>
      <c r="D2" s="106" t="s">
        <v>4</v>
      </c>
      <c r="E2" s="106"/>
      <c r="F2" s="106"/>
      <c r="G2" s="107" t="s">
        <v>5</v>
      </c>
      <c r="H2" s="108"/>
      <c r="I2" s="108"/>
      <c r="J2" s="109"/>
      <c r="K2" s="107" t="s">
        <v>6</v>
      </c>
      <c r="L2" s="108"/>
      <c r="M2" s="108"/>
      <c r="N2" s="109"/>
      <c r="O2" s="107" t="s">
        <v>7</v>
      </c>
      <c r="P2" s="108"/>
      <c r="Q2" s="108"/>
      <c r="R2" s="109"/>
      <c r="S2" s="107" t="s">
        <v>8</v>
      </c>
      <c r="T2" s="108"/>
      <c r="U2" s="108"/>
      <c r="V2" s="109"/>
      <c r="W2" s="107" t="s">
        <v>9</v>
      </c>
      <c r="X2" s="108"/>
      <c r="Y2" s="108"/>
      <c r="Z2" s="109"/>
      <c r="AA2" s="107" t="s">
        <v>10</v>
      </c>
      <c r="AB2" s="108"/>
      <c r="AC2" s="108"/>
      <c r="AD2" s="109"/>
      <c r="AE2" s="110" t="s">
        <v>17</v>
      </c>
      <c r="AF2" s="110"/>
      <c r="AG2" s="110" t="s">
        <v>18</v>
      </c>
      <c r="AH2" s="110"/>
      <c r="AI2" s="110" t="s">
        <v>19</v>
      </c>
      <c r="AJ2" s="110"/>
      <c r="AK2" s="93" t="s">
        <v>77</v>
      </c>
      <c r="AL2" s="94"/>
      <c r="AM2" s="94"/>
      <c r="AN2" s="95"/>
    </row>
    <row r="3" spans="1:40" ht="180" customHeight="1">
      <c r="A3" s="102"/>
      <c r="B3" s="105"/>
      <c r="C3" s="40" t="s">
        <v>15</v>
      </c>
      <c r="D3" s="33" t="s">
        <v>16</v>
      </c>
      <c r="E3" s="33" t="s">
        <v>13</v>
      </c>
      <c r="F3" s="33" t="s">
        <v>14</v>
      </c>
      <c r="G3" s="40" t="s">
        <v>15</v>
      </c>
      <c r="H3" s="33" t="s">
        <v>16</v>
      </c>
      <c r="I3" s="33" t="s">
        <v>13</v>
      </c>
      <c r="J3" s="33" t="s">
        <v>14</v>
      </c>
      <c r="K3" s="40" t="s">
        <v>15</v>
      </c>
      <c r="L3" s="33" t="s">
        <v>16</v>
      </c>
      <c r="M3" s="33" t="s">
        <v>13</v>
      </c>
      <c r="N3" s="33" t="s">
        <v>14</v>
      </c>
      <c r="O3" s="40" t="s">
        <v>15</v>
      </c>
      <c r="P3" s="33" t="s">
        <v>16</v>
      </c>
      <c r="Q3" s="33" t="s">
        <v>13</v>
      </c>
      <c r="R3" s="33" t="s">
        <v>14</v>
      </c>
      <c r="S3" s="40" t="s">
        <v>15</v>
      </c>
      <c r="T3" s="33" t="s">
        <v>16</v>
      </c>
      <c r="U3" s="33" t="s">
        <v>13</v>
      </c>
      <c r="V3" s="33" t="s">
        <v>14</v>
      </c>
      <c r="W3" s="40" t="s">
        <v>15</v>
      </c>
      <c r="X3" s="33" t="s">
        <v>16</v>
      </c>
      <c r="Y3" s="33" t="s">
        <v>13</v>
      </c>
      <c r="Z3" s="33" t="s">
        <v>14</v>
      </c>
      <c r="AA3" s="40" t="s">
        <v>15</v>
      </c>
      <c r="AB3" s="33" t="s">
        <v>16</v>
      </c>
      <c r="AC3" s="33" t="s">
        <v>13</v>
      </c>
      <c r="AD3" s="33" t="s">
        <v>14</v>
      </c>
      <c r="AE3" s="41" t="s">
        <v>20</v>
      </c>
      <c r="AF3" s="41" t="s">
        <v>12</v>
      </c>
      <c r="AG3" s="41" t="s">
        <v>20</v>
      </c>
      <c r="AH3" s="41" t="s">
        <v>12</v>
      </c>
      <c r="AI3" s="41" t="s">
        <v>20</v>
      </c>
      <c r="AJ3" s="41" t="s">
        <v>12</v>
      </c>
      <c r="AK3" s="30" t="s">
        <v>76</v>
      </c>
      <c r="AL3" s="31" t="s">
        <v>73</v>
      </c>
      <c r="AM3" s="31" t="s">
        <v>74</v>
      </c>
      <c r="AN3" s="31" t="s">
        <v>75</v>
      </c>
    </row>
    <row r="4" spans="1:40">
      <c r="A4" s="73" t="s">
        <v>1</v>
      </c>
      <c r="B4" s="75">
        <v>11</v>
      </c>
      <c r="C4" s="76">
        <v>0</v>
      </c>
      <c r="D4" s="67">
        <v>0</v>
      </c>
      <c r="E4" s="76">
        <v>0</v>
      </c>
      <c r="F4" s="67">
        <v>0</v>
      </c>
      <c r="G4" s="76">
        <v>0</v>
      </c>
      <c r="H4" s="67">
        <v>0</v>
      </c>
      <c r="I4" s="76">
        <v>0</v>
      </c>
      <c r="J4" s="67">
        <v>0</v>
      </c>
      <c r="K4" s="76">
        <v>0</v>
      </c>
      <c r="L4" s="67">
        <v>0</v>
      </c>
      <c r="M4" s="76">
        <v>0</v>
      </c>
      <c r="N4" s="67">
        <v>0</v>
      </c>
      <c r="O4" s="76">
        <v>0</v>
      </c>
      <c r="P4" s="67">
        <v>0</v>
      </c>
      <c r="Q4" s="76">
        <v>0</v>
      </c>
      <c r="R4" s="67">
        <v>0</v>
      </c>
      <c r="S4" s="76">
        <v>0</v>
      </c>
      <c r="T4" s="67">
        <v>0</v>
      </c>
      <c r="U4" s="76">
        <v>0</v>
      </c>
      <c r="V4" s="67">
        <v>0</v>
      </c>
      <c r="W4" s="76">
        <v>0</v>
      </c>
      <c r="X4" s="67">
        <v>0</v>
      </c>
      <c r="Y4" s="76">
        <v>0</v>
      </c>
      <c r="Z4" s="67">
        <v>0</v>
      </c>
      <c r="AA4" s="76">
        <v>0</v>
      </c>
      <c r="AB4" s="67">
        <v>0</v>
      </c>
      <c r="AC4" s="76">
        <v>0</v>
      </c>
      <c r="AD4" s="67">
        <v>0</v>
      </c>
      <c r="AE4" s="76">
        <v>0</v>
      </c>
      <c r="AF4" s="67">
        <v>0</v>
      </c>
      <c r="AG4" s="76">
        <v>0</v>
      </c>
      <c r="AH4" s="67">
        <v>0</v>
      </c>
      <c r="AI4" s="76">
        <v>0</v>
      </c>
      <c r="AJ4" s="67">
        <v>0</v>
      </c>
      <c r="AK4" s="49">
        <f t="shared" ref="AK4" si="0">SUM(D4+H4+L4+P4+T4+X4+AB4)</f>
        <v>0</v>
      </c>
      <c r="AL4" s="49">
        <f t="shared" ref="AL4" si="1">C4+G4+K4+O4+S4+W4+AA4</f>
        <v>0</v>
      </c>
      <c r="AM4" s="43">
        <f t="shared" ref="AM4" si="2">E4+I4+M4+Q4+U4+Y4+AC4</f>
        <v>0</v>
      </c>
      <c r="AN4" s="43">
        <f t="shared" ref="AN4" si="3">SUM(F4+J4+N4+R4+V4+Z4+AD4)</f>
        <v>0</v>
      </c>
    </row>
    <row r="5" spans="1:40" ht="15" customHeight="1"/>
    <row r="6" spans="1:40" ht="15" customHeight="1"/>
    <row r="7" spans="1:40" ht="15" customHeight="1"/>
  </sheetData>
  <mergeCells count="14">
    <mergeCell ref="AK2:AN2"/>
    <mergeCell ref="A1:R1"/>
    <mergeCell ref="AI2:AJ2"/>
    <mergeCell ref="S2:V2"/>
    <mergeCell ref="W2:Z2"/>
    <mergeCell ref="AA2:AD2"/>
    <mergeCell ref="AE2:AF2"/>
    <mergeCell ref="AG2:AH2"/>
    <mergeCell ref="O2:R2"/>
    <mergeCell ref="A2:A3"/>
    <mergeCell ref="B2:B3"/>
    <mergeCell ref="D2:F2"/>
    <mergeCell ref="G2:J2"/>
    <mergeCell ref="K2:N2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N6"/>
  <sheetViews>
    <sheetView topLeftCell="T1" zoomScale="90" zoomScaleNormal="90" workbookViewId="0">
      <selection activeCell="X4" sqref="X4"/>
    </sheetView>
  </sheetViews>
  <sheetFormatPr defaultRowHeight="15"/>
  <cols>
    <col min="1" max="1" width="13.5703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37"/>
      <c r="T1" s="37"/>
      <c r="U1" s="37"/>
      <c r="V1" s="38"/>
      <c r="W1" s="38"/>
      <c r="X1" s="38"/>
      <c r="Y1" s="38"/>
      <c r="Z1" s="38"/>
      <c r="AA1" s="38"/>
      <c r="AB1" s="38"/>
      <c r="AC1" s="38"/>
      <c r="AD1" s="38"/>
      <c r="AE1" s="37"/>
      <c r="AF1" s="37"/>
      <c r="AG1" s="37"/>
      <c r="AH1" s="37"/>
      <c r="AI1" s="37"/>
      <c r="AJ1" s="37"/>
      <c r="AK1" s="26"/>
      <c r="AL1" s="26"/>
      <c r="AM1" s="26"/>
      <c r="AN1" s="26"/>
    </row>
    <row r="2" spans="1:40" ht="15" customHeight="1">
      <c r="A2" s="101" t="s">
        <v>0</v>
      </c>
      <c r="B2" s="105" t="s">
        <v>2</v>
      </c>
      <c r="C2" s="39"/>
      <c r="D2" s="106" t="s">
        <v>4</v>
      </c>
      <c r="E2" s="106"/>
      <c r="F2" s="106"/>
      <c r="G2" s="107" t="s">
        <v>5</v>
      </c>
      <c r="H2" s="108"/>
      <c r="I2" s="108"/>
      <c r="J2" s="109"/>
      <c r="K2" s="107" t="s">
        <v>6</v>
      </c>
      <c r="L2" s="108"/>
      <c r="M2" s="108"/>
      <c r="N2" s="109"/>
      <c r="O2" s="107" t="s">
        <v>7</v>
      </c>
      <c r="P2" s="108"/>
      <c r="Q2" s="108"/>
      <c r="R2" s="109"/>
      <c r="S2" s="107" t="s">
        <v>8</v>
      </c>
      <c r="T2" s="108"/>
      <c r="U2" s="108"/>
      <c r="V2" s="109"/>
      <c r="W2" s="107" t="s">
        <v>9</v>
      </c>
      <c r="X2" s="108"/>
      <c r="Y2" s="108"/>
      <c r="Z2" s="109"/>
      <c r="AA2" s="107" t="s">
        <v>10</v>
      </c>
      <c r="AB2" s="108"/>
      <c r="AC2" s="108"/>
      <c r="AD2" s="109"/>
      <c r="AE2" s="110" t="s">
        <v>17</v>
      </c>
      <c r="AF2" s="110"/>
      <c r="AG2" s="110" t="s">
        <v>18</v>
      </c>
      <c r="AH2" s="110"/>
      <c r="AI2" s="110" t="s">
        <v>19</v>
      </c>
      <c r="AJ2" s="110"/>
      <c r="AK2" s="93" t="s">
        <v>77</v>
      </c>
      <c r="AL2" s="94"/>
      <c r="AM2" s="94"/>
      <c r="AN2" s="95"/>
    </row>
    <row r="3" spans="1:40" ht="180" customHeight="1">
      <c r="A3" s="102"/>
      <c r="B3" s="105"/>
      <c r="C3" s="40" t="s">
        <v>15</v>
      </c>
      <c r="D3" s="33" t="s">
        <v>16</v>
      </c>
      <c r="E3" s="33" t="s">
        <v>13</v>
      </c>
      <c r="F3" s="33" t="s">
        <v>14</v>
      </c>
      <c r="G3" s="40" t="s">
        <v>15</v>
      </c>
      <c r="H3" s="33" t="s">
        <v>16</v>
      </c>
      <c r="I3" s="33" t="s">
        <v>13</v>
      </c>
      <c r="J3" s="33" t="s">
        <v>14</v>
      </c>
      <c r="K3" s="40" t="s">
        <v>15</v>
      </c>
      <c r="L3" s="33" t="s">
        <v>16</v>
      </c>
      <c r="M3" s="33" t="s">
        <v>13</v>
      </c>
      <c r="N3" s="33" t="s">
        <v>14</v>
      </c>
      <c r="O3" s="40" t="s">
        <v>15</v>
      </c>
      <c r="P3" s="33" t="s">
        <v>16</v>
      </c>
      <c r="Q3" s="33" t="s">
        <v>13</v>
      </c>
      <c r="R3" s="33" t="s">
        <v>14</v>
      </c>
      <c r="S3" s="40" t="s">
        <v>15</v>
      </c>
      <c r="T3" s="33" t="s">
        <v>16</v>
      </c>
      <c r="U3" s="33" t="s">
        <v>13</v>
      </c>
      <c r="V3" s="33" t="s">
        <v>14</v>
      </c>
      <c r="W3" s="40" t="s">
        <v>15</v>
      </c>
      <c r="X3" s="33" t="s">
        <v>16</v>
      </c>
      <c r="Y3" s="33" t="s">
        <v>13</v>
      </c>
      <c r="Z3" s="33" t="s">
        <v>14</v>
      </c>
      <c r="AA3" s="40" t="s">
        <v>15</v>
      </c>
      <c r="AB3" s="33" t="s">
        <v>16</v>
      </c>
      <c r="AC3" s="33" t="s">
        <v>13</v>
      </c>
      <c r="AD3" s="33" t="s">
        <v>14</v>
      </c>
      <c r="AE3" s="41" t="s">
        <v>20</v>
      </c>
      <c r="AF3" s="41" t="s">
        <v>12</v>
      </c>
      <c r="AG3" s="41" t="s">
        <v>20</v>
      </c>
      <c r="AH3" s="41" t="s">
        <v>12</v>
      </c>
      <c r="AI3" s="41" t="s">
        <v>20</v>
      </c>
      <c r="AJ3" s="41" t="s">
        <v>12</v>
      </c>
      <c r="AK3" s="30" t="s">
        <v>76</v>
      </c>
      <c r="AL3" s="31" t="s">
        <v>73</v>
      </c>
      <c r="AM3" s="31" t="s">
        <v>74</v>
      </c>
      <c r="AN3" s="31" t="s">
        <v>75</v>
      </c>
    </row>
    <row r="4" spans="1:40">
      <c r="A4" s="44" t="s">
        <v>1</v>
      </c>
      <c r="B4" s="68">
        <v>11</v>
      </c>
      <c r="C4" s="63">
        <v>150</v>
      </c>
      <c r="D4" s="67">
        <v>5</v>
      </c>
      <c r="E4" s="67">
        <v>0</v>
      </c>
      <c r="F4" s="67">
        <v>0</v>
      </c>
      <c r="G4" s="67">
        <v>188</v>
      </c>
      <c r="H4" s="67">
        <v>11</v>
      </c>
      <c r="I4" s="67">
        <v>0</v>
      </c>
      <c r="J4" s="67">
        <v>0</v>
      </c>
      <c r="K4" s="67">
        <v>172</v>
      </c>
      <c r="L4" s="67">
        <v>24</v>
      </c>
      <c r="M4" s="67">
        <v>0</v>
      </c>
      <c r="N4" s="67">
        <v>0</v>
      </c>
      <c r="O4" s="63">
        <v>184</v>
      </c>
      <c r="P4" s="63">
        <v>19</v>
      </c>
      <c r="Q4" s="63">
        <v>0</v>
      </c>
      <c r="R4" s="63">
        <v>0</v>
      </c>
      <c r="S4" s="63">
        <v>196</v>
      </c>
      <c r="T4" s="63">
        <v>17</v>
      </c>
      <c r="U4" s="63">
        <v>0</v>
      </c>
      <c r="V4" s="63">
        <v>0</v>
      </c>
      <c r="W4" s="63">
        <v>62</v>
      </c>
      <c r="X4" s="63">
        <v>13</v>
      </c>
      <c r="Y4" s="63">
        <v>0</v>
      </c>
      <c r="Z4" s="63">
        <v>0</v>
      </c>
      <c r="AA4" s="63">
        <v>46</v>
      </c>
      <c r="AB4" s="63">
        <v>4</v>
      </c>
      <c r="AC4" s="63">
        <v>0</v>
      </c>
      <c r="AD4" s="63">
        <v>0</v>
      </c>
      <c r="AE4" s="63">
        <v>500</v>
      </c>
      <c r="AF4" s="63">
        <v>0</v>
      </c>
      <c r="AG4" s="63">
        <v>500</v>
      </c>
      <c r="AH4" s="63">
        <v>0</v>
      </c>
      <c r="AI4" s="63">
        <v>500</v>
      </c>
      <c r="AJ4" s="63">
        <v>0</v>
      </c>
      <c r="AK4" s="49">
        <f t="shared" ref="AK4" si="0">SUM(D4+H4+L4+P4+T4+X4+AB4)</f>
        <v>93</v>
      </c>
      <c r="AL4" s="49">
        <f t="shared" ref="AL4" si="1">C4+G4+K4+O4+S4+W4+AA4</f>
        <v>998</v>
      </c>
      <c r="AM4" s="43">
        <f t="shared" ref="AM4" si="2">E4+I4+M4+Q4+U4+Y4+AC4</f>
        <v>0</v>
      </c>
      <c r="AN4" s="43">
        <f t="shared" ref="AN4" si="3">SUM(F4+J4+N4+R4+V4+Z4+AD4)</f>
        <v>0</v>
      </c>
    </row>
    <row r="5" spans="1:40" ht="15" customHeight="1">
      <c r="AK5" s="21"/>
    </row>
    <row r="6" spans="1:40" ht="15" customHeight="1"/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31496062992125984" right="0.31496062992125984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30</vt:i4>
      </vt:variant>
    </vt:vector>
  </HeadingPairs>
  <TitlesOfParts>
    <vt:vector size="30" baseType="lpstr">
      <vt:lpstr>Математика</vt:lpstr>
      <vt:lpstr>Русский язык</vt:lpstr>
      <vt:lpstr>Английский язык</vt:lpstr>
      <vt:lpstr>Немецкий язык</vt:lpstr>
      <vt:lpstr>Французский язык</vt:lpstr>
      <vt:lpstr>Испанский язык</vt:lpstr>
      <vt:lpstr>Китайский язык</vt:lpstr>
      <vt:lpstr>Итальянский</vt:lpstr>
      <vt:lpstr>Информатика и ИКТ</vt:lpstr>
      <vt:lpstr>Физика</vt:lpstr>
      <vt:lpstr>Химия</vt:lpstr>
      <vt:lpstr>Биология</vt:lpstr>
      <vt:lpstr>Экология</vt:lpstr>
      <vt:lpstr>География</vt:lpstr>
      <vt:lpstr>Астрономия</vt:lpstr>
      <vt:lpstr>Литература</vt:lpstr>
      <vt:lpstr>История</vt:lpstr>
      <vt:lpstr>Обществознание</vt:lpstr>
      <vt:lpstr>Экономика</vt:lpstr>
      <vt:lpstr>Право</vt:lpstr>
      <vt:lpstr>МХК</vt:lpstr>
      <vt:lpstr>Физическая культура</vt:lpstr>
      <vt:lpstr>Технология</vt:lpstr>
      <vt:lpstr>ОБЖ</vt:lpstr>
      <vt:lpstr>СВОД</vt:lpstr>
      <vt:lpstr>Участия</vt:lpstr>
      <vt:lpstr>% участников</vt:lpstr>
      <vt:lpstr>Лист3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2023-11-25T16:32:57Z</dcterms:modified>
</cp:coreProperties>
</file>